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hoko-takeda\Desktop\"/>
    </mc:Choice>
  </mc:AlternateContent>
  <xr:revisionPtr revIDLastSave="0" documentId="8_{B3A8D1A6-EA79-47FD-978B-2DF598D6E0D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個人情報取扱" sheetId="2" r:id="rId1"/>
    <sheet name="ｴﾝﾄﾘｰｼｰﾄ" sheetId="1" r:id="rId2"/>
    <sheet name="入力ﾏﾆｭｱﾙ" sheetId="3" r:id="rId3"/>
  </sheets>
  <definedNames>
    <definedName name="_xlnm.Print_Area" localSheetId="1">ｴﾝﾄﾘｰｼｰﾄ!$B$2:$AE$81</definedName>
    <definedName name="_xlnm.Print_Area" localSheetId="0">個人情報取扱!$B$2:$G$53</definedName>
    <definedName name="_xlnm.Print_Area" localSheetId="2">入力ﾏﾆｭｱﾙ!$A$2:$AF$84</definedName>
    <definedName name="業種A">ｴﾝﾄﾘｰｼｰﾄ!$BE$5:$BE$32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5" i="1" l="1"/>
  <c r="AU87" i="1"/>
  <c r="AJ49" i="1"/>
  <c r="AL49" i="1" s="1"/>
  <c r="AJ54" i="1"/>
  <c r="AK54" i="1" s="1"/>
  <c r="AJ59" i="1"/>
  <c r="AL59" i="1"/>
  <c r="AJ89" i="1"/>
  <c r="AL89" i="1"/>
  <c r="AJ64" i="1"/>
  <c r="AL64" i="1" s="1"/>
  <c r="AJ69" i="1"/>
  <c r="AL69" i="1" s="1"/>
  <c r="AJ74" i="1"/>
  <c r="AL74" i="1"/>
  <c r="AJ79" i="1"/>
  <c r="AJ84" i="1"/>
  <c r="AL84" i="1" s="1"/>
  <c r="AU86" i="1"/>
  <c r="AU85" i="1"/>
  <c r="AU84" i="1"/>
  <c r="AU83" i="1"/>
  <c r="AU82" i="1"/>
  <c r="AU81" i="1"/>
  <c r="AU80" i="1"/>
  <c r="AU79" i="1"/>
  <c r="AU78" i="1"/>
  <c r="AU77" i="1"/>
  <c r="AU76" i="1"/>
  <c r="AU75" i="1"/>
  <c r="AU74" i="1"/>
  <c r="AU73" i="1"/>
  <c r="AU72" i="1"/>
  <c r="AU71" i="1"/>
  <c r="AU70" i="1"/>
  <c r="BZ28" i="1"/>
  <c r="BZ27" i="1"/>
  <c r="BZ26" i="1"/>
  <c r="BZ25" i="1"/>
  <c r="BZ24" i="1"/>
  <c r="BZ23" i="1"/>
  <c r="BZ22" i="1"/>
  <c r="BZ21" i="1"/>
  <c r="BZ20" i="1"/>
  <c r="BZ19" i="1"/>
  <c r="BZ18" i="1"/>
  <c r="BZ17" i="1"/>
  <c r="BZ16" i="1"/>
  <c r="BZ15" i="1"/>
  <c r="BZ14" i="1"/>
  <c r="BZ13" i="1"/>
  <c r="BZ12" i="1"/>
  <c r="BZ11" i="1"/>
  <c r="BZ10" i="1"/>
  <c r="BZ9" i="1"/>
  <c r="BZ8" i="1"/>
  <c r="BZ7" i="1"/>
  <c r="BZ6" i="1"/>
  <c r="BZ5" i="1"/>
  <c r="BY28" i="1"/>
  <c r="BY27" i="1"/>
  <c r="BY26" i="1"/>
  <c r="BY25" i="1"/>
  <c r="BY24" i="1"/>
  <c r="BY23" i="1"/>
  <c r="BY22" i="1"/>
  <c r="BY21" i="1"/>
  <c r="BY20" i="1"/>
  <c r="BY19" i="1"/>
  <c r="BY18" i="1"/>
  <c r="BY17" i="1"/>
  <c r="BY16" i="1"/>
  <c r="BY15" i="1"/>
  <c r="BY14" i="1"/>
  <c r="BY13" i="1"/>
  <c r="BY12" i="1"/>
  <c r="BY11" i="1"/>
  <c r="BY10" i="1"/>
  <c r="BY9" i="1"/>
  <c r="BY8" i="1"/>
  <c r="BY7" i="1"/>
  <c r="BY6" i="1"/>
  <c r="BY5" i="1"/>
  <c r="BX28" i="1"/>
  <c r="BX27" i="1"/>
  <c r="BX26" i="1"/>
  <c r="BX25" i="1"/>
  <c r="BX24" i="1"/>
  <c r="BX23" i="1"/>
  <c r="BX22" i="1"/>
  <c r="BX21" i="1"/>
  <c r="BX20" i="1"/>
  <c r="BX19" i="1"/>
  <c r="BX18" i="1"/>
  <c r="BX17" i="1"/>
  <c r="BX16" i="1"/>
  <c r="BX15" i="1"/>
  <c r="BX14" i="1"/>
  <c r="BX13" i="1"/>
  <c r="BX12" i="1"/>
  <c r="BX11" i="1"/>
  <c r="BX10" i="1"/>
  <c r="BX9" i="1"/>
  <c r="BX8" i="1"/>
  <c r="BX7" i="1"/>
  <c r="BX6" i="1"/>
  <c r="BX5" i="1"/>
  <c r="BW28" i="1"/>
  <c r="BW27" i="1"/>
  <c r="BW26" i="1"/>
  <c r="BW25" i="1"/>
  <c r="BW24" i="1"/>
  <c r="BW23" i="1"/>
  <c r="BW22" i="1"/>
  <c r="BW21" i="1"/>
  <c r="BW20" i="1"/>
  <c r="BW19" i="1"/>
  <c r="BW18" i="1"/>
  <c r="BW17" i="1"/>
  <c r="BW16" i="1"/>
  <c r="BW15" i="1"/>
  <c r="BW14" i="1"/>
  <c r="BW13" i="1"/>
  <c r="BW12" i="1"/>
  <c r="BW11" i="1"/>
  <c r="BW10" i="1"/>
  <c r="BW9" i="1"/>
  <c r="BW8" i="1"/>
  <c r="BW7" i="1"/>
  <c r="BW6" i="1"/>
  <c r="BW5" i="1"/>
  <c r="BV28" i="1"/>
  <c r="BV27" i="1"/>
  <c r="BV26" i="1"/>
  <c r="BV25" i="1"/>
  <c r="BV24" i="1"/>
  <c r="BV23" i="1"/>
  <c r="BV22" i="1"/>
  <c r="BV21" i="1"/>
  <c r="BV20" i="1"/>
  <c r="BV19" i="1"/>
  <c r="BV18" i="1"/>
  <c r="BV17" i="1"/>
  <c r="BV16" i="1"/>
  <c r="BV15" i="1"/>
  <c r="BV14" i="1"/>
  <c r="BV13" i="1"/>
  <c r="BV12" i="1"/>
  <c r="BV11" i="1"/>
  <c r="BV10" i="1"/>
  <c r="BV9" i="1"/>
  <c r="BV8" i="1"/>
  <c r="BV7" i="1"/>
  <c r="BV6" i="1"/>
  <c r="BV5" i="1"/>
  <c r="BU28" i="1"/>
  <c r="BU27" i="1"/>
  <c r="BU26" i="1"/>
  <c r="BU25" i="1"/>
  <c r="BU24" i="1"/>
  <c r="BU23" i="1"/>
  <c r="BU22" i="1"/>
  <c r="BU21" i="1"/>
  <c r="BU20" i="1"/>
  <c r="BU19" i="1"/>
  <c r="BU18" i="1"/>
  <c r="BU17" i="1"/>
  <c r="BU16" i="1"/>
  <c r="BU15" i="1"/>
  <c r="BU14" i="1"/>
  <c r="BU13" i="1"/>
  <c r="BU12" i="1"/>
  <c r="BU11" i="1"/>
  <c r="BU10" i="1"/>
  <c r="BU9" i="1"/>
  <c r="BU8" i="1"/>
  <c r="BU7" i="1"/>
  <c r="BU6" i="1"/>
  <c r="BU5" i="1"/>
  <c r="BT28" i="1"/>
  <c r="BT27" i="1"/>
  <c r="BT26" i="1"/>
  <c r="BT25" i="1"/>
  <c r="BT24" i="1"/>
  <c r="BT23" i="1"/>
  <c r="BT22" i="1"/>
  <c r="BT21" i="1"/>
  <c r="BT20" i="1"/>
  <c r="BT19" i="1"/>
  <c r="BT18" i="1"/>
  <c r="BT17" i="1"/>
  <c r="BT16" i="1"/>
  <c r="BT15" i="1"/>
  <c r="BT14" i="1"/>
  <c r="BT13" i="1"/>
  <c r="BT12" i="1"/>
  <c r="BT11" i="1"/>
  <c r="BT10" i="1"/>
  <c r="BT9" i="1"/>
  <c r="BT8" i="1"/>
  <c r="BT7" i="1"/>
  <c r="BT6" i="1"/>
  <c r="BT5" i="1"/>
  <c r="BS28" i="1"/>
  <c r="BS27" i="1"/>
  <c r="BS26" i="1"/>
  <c r="BS25" i="1"/>
  <c r="BS24" i="1"/>
  <c r="BS23" i="1"/>
  <c r="BS22" i="1"/>
  <c r="BS21" i="1"/>
  <c r="BS20" i="1"/>
  <c r="BS19" i="1"/>
  <c r="BS18" i="1"/>
  <c r="BS17" i="1"/>
  <c r="BS16" i="1"/>
  <c r="BS15" i="1"/>
  <c r="BS14" i="1"/>
  <c r="BS13" i="1"/>
  <c r="BS12" i="1"/>
  <c r="BS11" i="1"/>
  <c r="BS10" i="1"/>
  <c r="BS9" i="1"/>
  <c r="BS8" i="1"/>
  <c r="BS7" i="1"/>
  <c r="BS6" i="1"/>
  <c r="BS5" i="1"/>
  <c r="BR28" i="1"/>
  <c r="BR27" i="1"/>
  <c r="BR26" i="1"/>
  <c r="BR25" i="1"/>
  <c r="BR24" i="1"/>
  <c r="BR23" i="1"/>
  <c r="BR22" i="1"/>
  <c r="BR21" i="1"/>
  <c r="BR20" i="1"/>
  <c r="BR19" i="1"/>
  <c r="BR18" i="1"/>
  <c r="BR17" i="1"/>
  <c r="BR16" i="1"/>
  <c r="BR15" i="1"/>
  <c r="BR14" i="1"/>
  <c r="BR13" i="1"/>
  <c r="BR12" i="1"/>
  <c r="BR11" i="1"/>
  <c r="BR10" i="1"/>
  <c r="BR9" i="1"/>
  <c r="BR8" i="1"/>
  <c r="BR7" i="1"/>
  <c r="BR6" i="1"/>
  <c r="BR5" i="1"/>
  <c r="BQ28" i="1"/>
  <c r="BQ27" i="1"/>
  <c r="BQ26" i="1"/>
  <c r="BQ25" i="1"/>
  <c r="BQ24" i="1"/>
  <c r="BQ23" i="1"/>
  <c r="BQ22" i="1"/>
  <c r="BQ21" i="1"/>
  <c r="BQ20" i="1"/>
  <c r="BQ19" i="1"/>
  <c r="BQ18" i="1"/>
  <c r="BQ17" i="1"/>
  <c r="BQ16" i="1"/>
  <c r="BQ15" i="1"/>
  <c r="BQ14" i="1"/>
  <c r="BQ13" i="1"/>
  <c r="BQ12" i="1"/>
  <c r="BQ11" i="1"/>
  <c r="BQ10" i="1"/>
  <c r="BQ9" i="1"/>
  <c r="BQ8" i="1"/>
  <c r="BQ7" i="1"/>
  <c r="BQ6" i="1"/>
  <c r="BQ5" i="1"/>
  <c r="BP28" i="1"/>
  <c r="BP27" i="1"/>
  <c r="BP26" i="1"/>
  <c r="BP25" i="1"/>
  <c r="BP24" i="1"/>
  <c r="BP23" i="1"/>
  <c r="BP22" i="1"/>
  <c r="BP21" i="1"/>
  <c r="BP20" i="1"/>
  <c r="BP19" i="1"/>
  <c r="BP18" i="1"/>
  <c r="BP17" i="1"/>
  <c r="BP16" i="1"/>
  <c r="BP15" i="1"/>
  <c r="BP14" i="1"/>
  <c r="BP13" i="1"/>
  <c r="BP12" i="1"/>
  <c r="BP11" i="1"/>
  <c r="BP10" i="1"/>
  <c r="BP9" i="1"/>
  <c r="BP8" i="1"/>
  <c r="BP7" i="1"/>
  <c r="BP6" i="1"/>
  <c r="BP5" i="1"/>
  <c r="BO28" i="1"/>
  <c r="BO27" i="1"/>
  <c r="BO26" i="1"/>
  <c r="BO25" i="1"/>
  <c r="BO24" i="1"/>
  <c r="BO23" i="1"/>
  <c r="BO22" i="1"/>
  <c r="BO21" i="1"/>
  <c r="BO20" i="1"/>
  <c r="BO19" i="1"/>
  <c r="BO18" i="1"/>
  <c r="BO17" i="1"/>
  <c r="BO16" i="1"/>
  <c r="BO15" i="1"/>
  <c r="BO14" i="1"/>
  <c r="BO13" i="1"/>
  <c r="BO12" i="1"/>
  <c r="BO11" i="1"/>
  <c r="BO10" i="1"/>
  <c r="BO9" i="1"/>
  <c r="BO8" i="1"/>
  <c r="BO7" i="1"/>
  <c r="BO6" i="1"/>
  <c r="BO5" i="1"/>
  <c r="BN28" i="1"/>
  <c r="BN27" i="1"/>
  <c r="BN26" i="1"/>
  <c r="BN25" i="1"/>
  <c r="BN24" i="1"/>
  <c r="BN23" i="1"/>
  <c r="BN22" i="1"/>
  <c r="BN21" i="1"/>
  <c r="BN20" i="1"/>
  <c r="BN19" i="1"/>
  <c r="BN18" i="1"/>
  <c r="BN17" i="1"/>
  <c r="BN16" i="1"/>
  <c r="BN15" i="1"/>
  <c r="BN14" i="1"/>
  <c r="BN13" i="1"/>
  <c r="BN12" i="1"/>
  <c r="BN11" i="1"/>
  <c r="BN10" i="1"/>
  <c r="BN9" i="1"/>
  <c r="BN8" i="1"/>
  <c r="BN7" i="1"/>
  <c r="BN6" i="1"/>
  <c r="BN5" i="1"/>
  <c r="S5" i="3"/>
  <c r="BM5" i="1"/>
  <c r="BM6" i="1"/>
  <c r="BM7" i="1"/>
  <c r="AH8" i="1"/>
  <c r="BM8" i="1"/>
  <c r="BM9" i="1"/>
  <c r="BM10" i="1"/>
  <c r="BM11" i="1"/>
  <c r="AH12" i="1"/>
  <c r="BM12" i="1"/>
  <c r="AH13" i="1"/>
  <c r="BM13" i="1"/>
  <c r="AH14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AL79" i="1"/>
  <c r="AK69" i="1"/>
  <c r="AK89" i="1"/>
  <c r="A60" i="1" l="1"/>
  <c r="AK49" i="1"/>
  <c r="AK74" i="1"/>
  <c r="A50" i="1" s="1"/>
  <c r="AK84" i="1"/>
  <c r="A65" i="1"/>
  <c r="A35" i="1"/>
  <c r="AK79" i="1"/>
  <c r="A55" i="1" s="1"/>
  <c r="AK64" i="1"/>
  <c r="A40" i="1" s="1"/>
  <c r="AL54" i="1"/>
  <c r="AM54" i="1" s="1"/>
  <c r="AK59" i="1"/>
  <c r="A45" i="1"/>
  <c r="A30" i="1"/>
  <c r="A25" i="1"/>
  <c r="AM84" i="1" l="1"/>
  <c r="A56" i="1"/>
  <c r="AT82" i="1"/>
  <c r="AM69" i="1"/>
  <c r="AT74" i="1"/>
  <c r="A36" i="1"/>
  <c r="AM49" i="1"/>
  <c r="A41" i="1"/>
  <c r="AT76" i="1"/>
  <c r="A31" i="1"/>
  <c r="AT72" i="1"/>
  <c r="AT84" i="1"/>
  <c r="A61" i="1"/>
  <c r="AM79" i="1"/>
  <c r="AT70" i="1"/>
  <c r="A26" i="1"/>
  <c r="AT78" i="1"/>
  <c r="A46" i="1"/>
  <c r="AT86" i="1"/>
  <c r="A66" i="1"/>
  <c r="AM64" i="1"/>
  <c r="AM59" i="1"/>
  <c r="A51" i="1"/>
  <c r="AT80" i="1"/>
  <c r="AM89" i="1"/>
  <c r="AM74" i="1"/>
  <c r="A62" i="1" l="1"/>
  <c r="A63" i="1" s="1"/>
  <c r="A64" i="1" s="1"/>
  <c r="AT85" i="1"/>
  <c r="AT79" i="1"/>
  <c r="A47" i="1"/>
  <c r="A48" i="1" s="1"/>
  <c r="A49" i="1" s="1"/>
  <c r="AT75" i="1"/>
  <c r="A37" i="1"/>
  <c r="A38" i="1" s="1"/>
  <c r="A39" i="1" s="1"/>
  <c r="AT81" i="1"/>
  <c r="A52" i="1"/>
  <c r="A53" i="1" s="1"/>
  <c r="A54" i="1" s="1"/>
  <c r="AT71" i="1"/>
  <c r="A27" i="1"/>
  <c r="A28" i="1" s="1"/>
  <c r="A29" i="1" s="1"/>
  <c r="AT73" i="1"/>
  <c r="A32" i="1"/>
  <c r="A33" i="1" s="1"/>
  <c r="A34" i="1" s="1"/>
  <c r="AT87" i="1"/>
  <c r="A67" i="1"/>
  <c r="A68" i="1" s="1"/>
  <c r="A69" i="1" s="1"/>
  <c r="A42" i="1"/>
  <c r="A43" i="1" s="1"/>
  <c r="A44" i="1" s="1"/>
  <c r="AT77" i="1"/>
  <c r="AT83" i="1"/>
  <c r="A57" i="1"/>
  <c r="A58" i="1" s="1"/>
  <c r="A5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masato-kawahigashi</author>
  </authors>
  <commentList>
    <comment ref="V9" authorId="0" shapeId="0" xr:uid="{00000000-0006-0000-0100-000001000000}">
      <text>
        <r>
          <rPr>
            <b/>
            <sz val="9"/>
            <color indexed="10"/>
            <rFont val="ＭＳ Ｐゴシック"/>
            <family val="3"/>
            <charset val="128"/>
          </rPr>
          <t xml:space="preserve">
「</t>
        </r>
        <r>
          <rPr>
            <b/>
            <sz val="11"/>
            <color indexed="10"/>
            <rFont val="ＭＳ Ｐゴシック"/>
            <family val="3"/>
            <charset val="128"/>
          </rPr>
          <t>個人情報取扱」に同意の上記入願います.</t>
        </r>
        <r>
          <rPr>
            <b/>
            <sz val="9"/>
            <color indexed="10"/>
            <rFont val="ＭＳ Ｐゴシック"/>
            <family val="3"/>
            <charset val="12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masato-kawahigashi</author>
    <author>Masato</author>
    <author>masato</author>
  </authors>
  <commentList>
    <comment ref="W3" authorId="0" shapeId="0" xr:uid="{00000000-0006-0000-0200-000001000000}">
      <text>
        <r>
          <rPr>
            <sz val="9"/>
            <color indexed="81"/>
            <rFont val="ＭＳ Ｐゴシック"/>
            <family val="3"/>
            <charset val="128"/>
          </rPr>
          <t>職業紹介のみ希望の場合、選択して下さい。</t>
        </r>
      </text>
    </comment>
    <comment ref="D4" authorId="1" shapeId="0" xr:uid="{00000000-0006-0000-0200-000002000000}">
      <text>
        <r>
          <rPr>
            <sz val="9"/>
            <color indexed="81"/>
            <rFont val="ＭＳ Ｐゴシック"/>
            <family val="3"/>
            <charset val="128"/>
          </rPr>
          <t>半角ｶﾀｶﾅで記入願います。</t>
        </r>
      </text>
    </comment>
    <comment ref="S5" authorId="2" shapeId="0" xr:uid="{00000000-0006-0000-0200-000003000000}">
      <text>
        <r>
          <rPr>
            <sz val="9"/>
            <color indexed="81"/>
            <rFont val="ＭＳ Ｐゴシック"/>
            <family val="3"/>
            <charset val="128"/>
          </rPr>
          <t>年齢は自動計算されますので、入力の必要はありません。</t>
        </r>
      </text>
    </comment>
    <comment ref="V9" authorId="0" shapeId="0" xr:uid="{00000000-0006-0000-0200-000004000000}">
      <text>
        <r>
          <rPr>
            <b/>
            <sz val="9"/>
            <color indexed="10"/>
            <rFont val="ＭＳ Ｐゴシック"/>
            <family val="3"/>
            <charset val="128"/>
          </rPr>
          <t xml:space="preserve">
「</t>
        </r>
        <r>
          <rPr>
            <b/>
            <sz val="11"/>
            <color indexed="10"/>
            <rFont val="ＭＳ Ｐゴシック"/>
            <family val="3"/>
            <charset val="128"/>
          </rPr>
          <t>個人情報取扱」に同意の上記入願います.</t>
        </r>
        <r>
          <rPr>
            <b/>
            <sz val="9"/>
            <color indexed="10"/>
            <rFont val="ＭＳ Ｐゴシック"/>
            <family val="3"/>
            <charset val="128"/>
          </rPr>
          <t xml:space="preserve">
</t>
        </r>
      </text>
    </comment>
    <comment ref="T14" authorId="2" shapeId="0" xr:uid="{00000000-0006-0000-0200-000005000000}">
      <text>
        <r>
          <rPr>
            <sz val="9"/>
            <color indexed="81"/>
            <rFont val="ＭＳ Ｐゴシック"/>
            <family val="3"/>
            <charset val="128"/>
          </rPr>
          <t>仕事情報メールを希望される方は、選択して下さい。</t>
        </r>
      </text>
    </comment>
    <comment ref="G16" authorId="2" shapeId="0" xr:uid="{00000000-0006-0000-0200-000006000000}">
      <text>
        <r>
          <rPr>
            <sz val="9"/>
            <color indexed="81"/>
            <rFont val="ＭＳ Ｐゴシック"/>
            <family val="3"/>
            <charset val="128"/>
          </rPr>
          <t>連絡を希望される場合の手段を選択して下さい。</t>
        </r>
      </text>
    </comment>
    <comment ref="B21" authorId="2" shapeId="0" xr:uid="{00000000-0006-0000-0200-000007000000}">
      <text>
        <r>
          <rPr>
            <sz val="9"/>
            <color indexed="81"/>
            <rFont val="ＭＳ Ｐゴシック"/>
            <family val="3"/>
            <charset val="128"/>
          </rPr>
          <t>西暦で入力願います。　　対比は表右側を参考に願います。　</t>
        </r>
      </text>
    </comment>
    <comment ref="Z22" authorId="2" shapeId="0" xr:uid="{00000000-0006-0000-0200-000008000000}">
      <text>
        <r>
          <rPr>
            <sz val="9"/>
            <color indexed="81"/>
            <rFont val="ＭＳ Ｐゴシック"/>
            <family val="3"/>
            <charset val="128"/>
          </rPr>
          <t>記入枠が不足する場合は、左側学歴欄の下側に記入願います。</t>
        </r>
      </text>
    </comment>
    <comment ref="B29" authorId="2" shapeId="0" xr:uid="{00000000-0006-0000-0200-000009000000}">
      <text>
        <r>
          <rPr>
            <sz val="9"/>
            <color indexed="81"/>
            <rFont val="ＭＳ Ｐゴシック"/>
            <family val="3"/>
            <charset val="128"/>
          </rPr>
          <t>「業種」を選択して下さい。</t>
        </r>
      </text>
    </comment>
    <comment ref="B30" authorId="2" shapeId="0" xr:uid="{00000000-0006-0000-0200-00000A000000}">
      <text>
        <r>
          <rPr>
            <sz val="9"/>
            <color indexed="81"/>
            <rFont val="ＭＳ Ｐゴシック"/>
            <family val="3"/>
            <charset val="128"/>
          </rPr>
          <t>「職種」はまず「カテゴリ」を選択してから、下段の「詳細」を選択して下さい。</t>
        </r>
      </text>
    </comment>
    <comment ref="R30" authorId="2" shapeId="0" xr:uid="{00000000-0006-0000-0200-00000B000000}">
      <text>
        <r>
          <rPr>
            <sz val="9"/>
            <color indexed="81"/>
            <rFont val="ＭＳ Ｐゴシック"/>
            <family val="3"/>
            <charset val="128"/>
          </rPr>
          <t>雇用形態を選択して下さい。</t>
        </r>
      </text>
    </comment>
    <comment ref="X30" authorId="2" shapeId="0" xr:uid="{00000000-0006-0000-0200-00000C000000}">
      <text>
        <r>
          <rPr>
            <sz val="9"/>
            <color indexed="81"/>
            <rFont val="ＭＳ Ｐゴシック"/>
            <family val="3"/>
            <charset val="128"/>
          </rPr>
          <t>よろしければ、お給与等を参考にお願いします。</t>
        </r>
      </text>
    </comment>
    <comment ref="Y31" authorId="1" shapeId="0" xr:uid="{00000000-0006-0000-0200-00000D000000}">
      <text>
        <r>
          <rPr>
            <sz val="9"/>
            <color indexed="81"/>
            <rFont val="ＭＳ Ｐゴシック"/>
            <family val="3"/>
            <charset val="128"/>
          </rPr>
          <t>ほかに使用したツールがあれば記入願います。</t>
        </r>
      </text>
    </comment>
    <comment ref="N33" authorId="1" shapeId="0" xr:uid="{00000000-0006-0000-0200-00000E000000}">
      <text>
        <r>
          <rPr>
            <sz val="9"/>
            <color indexed="81"/>
            <rFont val="ＭＳ Ｐゴシック"/>
            <family val="3"/>
            <charset val="128"/>
          </rPr>
          <t>業務の詳細を記入してください。</t>
        </r>
      </text>
    </comment>
    <comment ref="F36" authorId="2" shapeId="0" xr:uid="{00000000-0006-0000-0200-00000F000000}">
      <text>
        <r>
          <rPr>
            <b/>
            <sz val="9"/>
            <color indexed="10"/>
            <rFont val="ＭＳ Ｐゴシック"/>
            <family val="3"/>
            <charset val="128"/>
          </rPr>
          <t>ＣＡＤ関係</t>
        </r>
        <r>
          <rPr>
            <sz val="9"/>
            <color indexed="81"/>
            <rFont val="ＭＳ Ｐゴシック"/>
            <family val="3"/>
            <charset val="128"/>
          </rPr>
          <t>は</t>
        </r>
        <r>
          <rPr>
            <b/>
            <sz val="9"/>
            <color indexed="81"/>
            <rFont val="ＭＳ Ｐゴシック"/>
            <family val="3"/>
            <charset val="128"/>
          </rPr>
          <t>04.技術系（ＩＴ関連）</t>
        </r>
        <r>
          <rPr>
            <sz val="9"/>
            <color indexed="81"/>
            <rFont val="ＭＳ Ｐゴシック"/>
            <family val="3"/>
            <charset val="128"/>
          </rPr>
          <t>から選択して下さい。</t>
        </r>
      </text>
    </comment>
    <comment ref="AB73" authorId="0" shapeId="0" xr:uid="{00000000-0006-0000-0200-000010000000}">
      <text>
        <r>
          <rPr>
            <sz val="9"/>
            <color indexed="81"/>
            <rFont val="ＭＳ Ｐゴシック"/>
            <family val="3"/>
            <charset val="128"/>
          </rPr>
          <t>希望の就業形態があれば、選択して下さい。</t>
        </r>
      </text>
    </comment>
    <comment ref="I74" authorId="2" shapeId="0" xr:uid="{00000000-0006-0000-0200-000011000000}">
      <text>
        <r>
          <rPr>
            <sz val="9"/>
            <color indexed="10"/>
            <rFont val="ＭＳ Ｐゴシック"/>
            <family val="3"/>
            <charset val="128"/>
          </rPr>
          <t>希望職種と特に希望しない職種があれば、「カテゴリ」を選択してから「詳細」を選択して下さい。</t>
        </r>
      </text>
    </comment>
    <comment ref="F77" authorId="0" shapeId="0" xr:uid="{00000000-0006-0000-0200-000012000000}">
      <text>
        <r>
          <rPr>
            <sz val="9"/>
            <color indexed="81"/>
            <rFont val="ＭＳ Ｐゴシック"/>
            <family val="3"/>
            <charset val="128"/>
          </rPr>
          <t>国内・海外含め、勤務場所に希望又は対応可能であれば記入願います。</t>
        </r>
      </text>
    </comment>
    <comment ref="T78" authorId="0" shapeId="0" xr:uid="{00000000-0006-0000-0200-000013000000}">
      <text>
        <r>
          <rPr>
            <sz val="9"/>
            <color indexed="81"/>
            <rFont val="ＭＳ Ｐゴシック"/>
            <family val="3"/>
            <charset val="128"/>
          </rPr>
          <t>通勤等に希望があれば記入願います。</t>
        </r>
      </text>
    </comment>
    <comment ref="G79" authorId="2" shapeId="0" xr:uid="{00000000-0006-0000-0200-000014000000}">
      <text>
        <r>
          <rPr>
            <sz val="9"/>
            <color indexed="81"/>
            <rFont val="ＭＳ Ｐゴシック"/>
            <family val="3"/>
            <charset val="128"/>
          </rPr>
          <t>開始希望日を入力願います。</t>
        </r>
      </text>
    </comment>
    <comment ref="P79" authorId="2" shapeId="0" xr:uid="{00000000-0006-0000-0200-000015000000}">
      <text>
        <r>
          <rPr>
            <sz val="9"/>
            <color indexed="81"/>
            <rFont val="ＭＳ Ｐゴシック"/>
            <family val="3"/>
            <charset val="128"/>
          </rPr>
          <t>残業は可能ですか？</t>
        </r>
      </text>
    </comment>
    <comment ref="W79" authorId="2" shapeId="0" xr:uid="{00000000-0006-0000-0200-000016000000}">
      <text>
        <r>
          <rPr>
            <sz val="9"/>
            <color indexed="81"/>
            <rFont val="ＭＳ Ｐゴシック"/>
            <family val="3"/>
            <charset val="128"/>
          </rPr>
          <t>休日出勤は可能ですか？</t>
        </r>
      </text>
    </comment>
    <comment ref="Y79" authorId="2" shapeId="0" xr:uid="{00000000-0006-0000-0200-000017000000}">
      <text>
        <r>
          <rPr>
            <sz val="9"/>
            <color indexed="81"/>
            <rFont val="ＭＳ Ｐゴシック"/>
            <family val="3"/>
            <charset val="128"/>
          </rPr>
          <t>勤務可能な曜日があれば、選択して下さい。</t>
        </r>
      </text>
    </comment>
    <comment ref="H81" authorId="2" shapeId="0" xr:uid="{00000000-0006-0000-0200-000018000000}">
      <text>
        <r>
          <rPr>
            <sz val="9"/>
            <color indexed="81"/>
            <rFont val="ＭＳ Ｐゴシック"/>
            <family val="3"/>
            <charset val="128"/>
          </rPr>
          <t>操作可能なアプリケーション・ＣＡＤ・ＩＴ関連等を選択、記入願います。</t>
        </r>
      </text>
    </comment>
    <comment ref="E83" authorId="2" shapeId="0" xr:uid="{00000000-0006-0000-0200-000019000000}">
      <text>
        <r>
          <rPr>
            <sz val="9"/>
            <color indexed="81"/>
            <rFont val="ＭＳ Ｐゴシック"/>
            <family val="3"/>
            <charset val="128"/>
          </rPr>
          <t>今回のご登録は何をご覧になってお越しいただけましたか？</t>
        </r>
      </text>
    </comment>
    <comment ref="S83" authorId="2" shapeId="0" xr:uid="{00000000-0006-0000-0200-00001A000000}">
      <text>
        <r>
          <rPr>
            <sz val="9"/>
            <color indexed="81"/>
            <rFont val="ＭＳ Ｐゴシック"/>
            <family val="3"/>
            <charset val="128"/>
          </rPr>
          <t>語学等のスキルがあれば記入願います。</t>
        </r>
      </text>
    </comment>
    <comment ref="J84" authorId="2" shapeId="0" xr:uid="{00000000-0006-0000-0200-00001B000000}">
      <text>
        <r>
          <rPr>
            <sz val="9"/>
            <color indexed="81"/>
            <rFont val="ＭＳ Ｐゴシック"/>
            <family val="3"/>
            <charset val="128"/>
          </rPr>
          <t>何か伝えたいメッセージがあれば、ご自由に記入願います。</t>
        </r>
      </text>
    </comment>
  </commentList>
</comments>
</file>

<file path=xl/sharedStrings.xml><?xml version="1.0" encoding="utf-8"?>
<sst xmlns="http://schemas.openxmlformats.org/spreadsheetml/2006/main" count="843" uniqueCount="431">
  <si>
    <t>登録日</t>
    <rPh sb="0" eb="3">
      <t>トウロクビ</t>
    </rPh>
    <phoneticPr fontId="3"/>
  </si>
  <si>
    <t>氏名</t>
    <rPh sb="0" eb="2">
      <t>シメイ</t>
    </rPh>
    <phoneticPr fontId="3"/>
  </si>
  <si>
    <t>生年月日</t>
    <rPh sb="0" eb="2">
      <t>セイネン</t>
    </rPh>
    <rPh sb="2" eb="4">
      <t>ガッピ</t>
    </rPh>
    <phoneticPr fontId="3"/>
  </si>
  <si>
    <t>住所</t>
    <rPh sb="0" eb="2">
      <t>ジュウショ</t>
    </rPh>
    <phoneticPr fontId="3"/>
  </si>
  <si>
    <t>歳</t>
    <rPh sb="0" eb="1">
      <t>サイ</t>
    </rPh>
    <phoneticPr fontId="3"/>
  </si>
  <si>
    <t>電話</t>
    <rPh sb="0" eb="2">
      <t>デンワ</t>
    </rPh>
    <phoneticPr fontId="3"/>
  </si>
  <si>
    <t>携帯</t>
    <rPh sb="0" eb="2">
      <t>ケイタイ</t>
    </rPh>
    <phoneticPr fontId="3"/>
  </si>
  <si>
    <t>最寄駅</t>
    <rPh sb="0" eb="2">
      <t>モヨ</t>
    </rPh>
    <rPh sb="2" eb="3">
      <t>エキ</t>
    </rPh>
    <phoneticPr fontId="3"/>
  </si>
  <si>
    <t>線</t>
    <rPh sb="0" eb="1">
      <t>セン</t>
    </rPh>
    <phoneticPr fontId="3"/>
  </si>
  <si>
    <t>駅</t>
    <rPh sb="0" eb="1">
      <t>エキ</t>
    </rPh>
    <phoneticPr fontId="3"/>
  </si>
  <si>
    <t>分</t>
    <rPh sb="0" eb="1">
      <t>フン</t>
    </rPh>
    <phoneticPr fontId="3"/>
  </si>
  <si>
    <t>年</t>
    <rPh sb="0" eb="1">
      <t>ネン</t>
    </rPh>
    <phoneticPr fontId="3"/>
  </si>
  <si>
    <t>月</t>
    <rPh sb="0" eb="1">
      <t>ツキ</t>
    </rPh>
    <phoneticPr fontId="3"/>
  </si>
  <si>
    <t>雇用形態</t>
    <rPh sb="0" eb="2">
      <t>コヨウ</t>
    </rPh>
    <rPh sb="2" eb="4">
      <t>ケイタイ</t>
    </rPh>
    <phoneticPr fontId="3"/>
  </si>
  <si>
    <t>希望1</t>
    <rPh sb="0" eb="2">
      <t>キボウ</t>
    </rPh>
    <phoneticPr fontId="3"/>
  </si>
  <si>
    <t>希望2</t>
    <rPh sb="0" eb="2">
      <t>キボウ</t>
    </rPh>
    <phoneticPr fontId="3"/>
  </si>
  <si>
    <t>希望3</t>
    <rPh sb="0" eb="2">
      <t>キボウ</t>
    </rPh>
    <phoneticPr fontId="3"/>
  </si>
  <si>
    <t>派遣経験</t>
    <rPh sb="0" eb="2">
      <t>ハケン</t>
    </rPh>
    <rPh sb="2" eb="4">
      <t>ケイケン</t>
    </rPh>
    <phoneticPr fontId="3"/>
  </si>
  <si>
    <t>開始可能日</t>
    <rPh sb="0" eb="2">
      <t>カイシ</t>
    </rPh>
    <rPh sb="2" eb="4">
      <t>カノウ</t>
    </rPh>
    <rPh sb="4" eb="5">
      <t>ビ</t>
    </rPh>
    <phoneticPr fontId="3"/>
  </si>
  <si>
    <t>日</t>
    <rPh sb="0" eb="1">
      <t>ヒ</t>
    </rPh>
    <phoneticPr fontId="3"/>
  </si>
  <si>
    <t>残業</t>
    <rPh sb="0" eb="2">
      <t>ザンギョウ</t>
    </rPh>
    <phoneticPr fontId="3"/>
  </si>
  <si>
    <t>休日</t>
    <rPh sb="0" eb="2">
      <t>キュウジツ</t>
    </rPh>
    <phoneticPr fontId="3"/>
  </si>
  <si>
    <t>可能ｱﾌﾟﾘ</t>
    <rPh sb="0" eb="2">
      <t>カノウ</t>
    </rPh>
    <phoneticPr fontId="3"/>
  </si>
  <si>
    <t>業　種</t>
    <rPh sb="0" eb="1">
      <t>ギョウ</t>
    </rPh>
    <rPh sb="2" eb="3">
      <t>タネ</t>
    </rPh>
    <phoneticPr fontId="3"/>
  </si>
  <si>
    <t>職　種</t>
    <rPh sb="0" eb="1">
      <t>ショク</t>
    </rPh>
    <rPh sb="2" eb="3">
      <t>タネ</t>
    </rPh>
    <phoneticPr fontId="3"/>
  </si>
  <si>
    <t>利用媒体</t>
    <rPh sb="0" eb="2">
      <t>リヨウ</t>
    </rPh>
    <rPh sb="2" eb="4">
      <t>バイタイ</t>
    </rPh>
    <phoneticPr fontId="3"/>
  </si>
  <si>
    <t>語学</t>
    <rPh sb="0" eb="2">
      <t>ゴガク</t>
    </rPh>
    <phoneticPr fontId="3"/>
  </si>
  <si>
    <t>都道府県</t>
    <rPh sb="0" eb="4">
      <t>トドウフケン</t>
    </rPh>
    <phoneticPr fontId="3"/>
  </si>
  <si>
    <t>ｱﾊﾟｰﾄ名等</t>
    <rPh sb="5" eb="6">
      <t>メイ</t>
    </rPh>
    <rPh sb="6" eb="7">
      <t>トウ</t>
    </rPh>
    <phoneticPr fontId="3"/>
  </si>
  <si>
    <t>免　許　・　資　格</t>
    <rPh sb="0" eb="1">
      <t>メン</t>
    </rPh>
    <rPh sb="2" eb="3">
      <t>モト</t>
    </rPh>
    <rPh sb="6" eb="7">
      <t>シ</t>
    </rPh>
    <rPh sb="8" eb="9">
      <t>カク</t>
    </rPh>
    <phoneticPr fontId="3"/>
  </si>
  <si>
    <t>学　　　　歴</t>
    <rPh sb="0" eb="1">
      <t>ガク</t>
    </rPh>
    <rPh sb="5" eb="6">
      <t>レキ</t>
    </rPh>
    <phoneticPr fontId="3"/>
  </si>
  <si>
    <t>徒歩</t>
    <rPh sb="0" eb="2">
      <t>トホ</t>
    </rPh>
    <phoneticPr fontId="3"/>
  </si>
  <si>
    <t>自転車</t>
    <rPh sb="0" eb="3">
      <t>ジテンシャ</t>
    </rPh>
    <phoneticPr fontId="3"/>
  </si>
  <si>
    <t>車</t>
    <rPh sb="0" eb="1">
      <t>クルマ</t>
    </rPh>
    <phoneticPr fontId="3"/>
  </si>
  <si>
    <t>英会話</t>
    <rPh sb="0" eb="3">
      <t>エイカイワ</t>
    </rPh>
    <phoneticPr fontId="3"/>
  </si>
  <si>
    <t>英文読解</t>
    <rPh sb="0" eb="2">
      <t>エイブン</t>
    </rPh>
    <rPh sb="2" eb="4">
      <t>ドッカイ</t>
    </rPh>
    <phoneticPr fontId="3"/>
  </si>
  <si>
    <t>英語以外</t>
    <rPh sb="0" eb="2">
      <t>エイゴ</t>
    </rPh>
    <rPh sb="2" eb="4">
      <t>イガイ</t>
    </rPh>
    <phoneticPr fontId="3"/>
  </si>
  <si>
    <t>パート長期</t>
    <rPh sb="3" eb="5">
      <t>チョウキ</t>
    </rPh>
    <phoneticPr fontId="3"/>
  </si>
  <si>
    <t>パート短期</t>
    <rPh sb="3" eb="5">
      <t>タンキ</t>
    </rPh>
    <phoneticPr fontId="3"/>
  </si>
  <si>
    <t>休日のみ</t>
    <rPh sb="0" eb="2">
      <t>キュウジツ</t>
    </rPh>
    <phoneticPr fontId="3"/>
  </si>
  <si>
    <t>週１日</t>
    <rPh sb="0" eb="1">
      <t>シュウ</t>
    </rPh>
    <rPh sb="2" eb="3">
      <t>ヒ</t>
    </rPh>
    <phoneticPr fontId="3"/>
  </si>
  <si>
    <t>週２日</t>
    <rPh sb="0" eb="1">
      <t>シュウ</t>
    </rPh>
    <rPh sb="2" eb="3">
      <t>ヒ</t>
    </rPh>
    <phoneticPr fontId="3"/>
  </si>
  <si>
    <t>週３日</t>
    <rPh sb="0" eb="1">
      <t>シュウ</t>
    </rPh>
    <rPh sb="2" eb="3">
      <t>ヒ</t>
    </rPh>
    <phoneticPr fontId="3"/>
  </si>
  <si>
    <t>週４日</t>
    <rPh sb="0" eb="1">
      <t>シュウ</t>
    </rPh>
    <rPh sb="2" eb="3">
      <t>ヒ</t>
    </rPh>
    <phoneticPr fontId="3"/>
  </si>
  <si>
    <t>扶養控除内</t>
    <rPh sb="0" eb="2">
      <t>フヨウ</t>
    </rPh>
    <rPh sb="2" eb="4">
      <t>コウジョ</t>
    </rPh>
    <rPh sb="4" eb="5">
      <t>ナイ</t>
    </rPh>
    <phoneticPr fontId="3"/>
  </si>
  <si>
    <t>どちらでも可</t>
    <rPh sb="5" eb="6">
      <t>カ</t>
    </rPh>
    <phoneticPr fontId="3"/>
  </si>
  <si>
    <t>その他</t>
    <rPh sb="2" eb="3">
      <t>タ</t>
    </rPh>
    <phoneticPr fontId="3"/>
  </si>
  <si>
    <t>派遣ネット</t>
    <rPh sb="0" eb="2">
      <t>ハケン</t>
    </rPh>
    <phoneticPr fontId="3"/>
  </si>
  <si>
    <t>その他求人誌</t>
    <rPh sb="2" eb="3">
      <t>タ</t>
    </rPh>
    <rPh sb="3" eb="5">
      <t>キュウジン</t>
    </rPh>
    <rPh sb="5" eb="6">
      <t>シ</t>
    </rPh>
    <phoneticPr fontId="3"/>
  </si>
  <si>
    <t>職安</t>
    <rPh sb="0" eb="2">
      <t>ショクアン</t>
    </rPh>
    <phoneticPr fontId="3"/>
  </si>
  <si>
    <t>紹介（紹介者→）</t>
    <rPh sb="0" eb="2">
      <t>ショウカイ</t>
    </rPh>
    <rPh sb="3" eb="6">
      <t>ショウカイシャ</t>
    </rPh>
    <phoneticPr fontId="3"/>
  </si>
  <si>
    <t>その他ネット</t>
    <rPh sb="2" eb="3">
      <t>タ</t>
    </rPh>
    <phoneticPr fontId="3"/>
  </si>
  <si>
    <t>エントリーシート</t>
    <phoneticPr fontId="3"/>
  </si>
  <si>
    <t>不可</t>
    <rPh sb="0" eb="2">
      <t>フカ</t>
    </rPh>
    <phoneticPr fontId="3"/>
  </si>
  <si>
    <t>可(月10H程度)</t>
    <rPh sb="0" eb="1">
      <t>カ</t>
    </rPh>
    <rPh sb="2" eb="3">
      <t>ツキ</t>
    </rPh>
    <rPh sb="6" eb="8">
      <t>テイド</t>
    </rPh>
    <phoneticPr fontId="3"/>
  </si>
  <si>
    <t>可(月20H程度)</t>
    <rPh sb="0" eb="1">
      <t>カ</t>
    </rPh>
    <rPh sb="2" eb="3">
      <t>ツキ</t>
    </rPh>
    <rPh sb="6" eb="8">
      <t>テイド</t>
    </rPh>
    <phoneticPr fontId="3"/>
  </si>
  <si>
    <t>可(月30H程度)</t>
    <rPh sb="0" eb="1">
      <t>カ</t>
    </rPh>
    <rPh sb="2" eb="3">
      <t>ツキ</t>
    </rPh>
    <rPh sb="6" eb="8">
      <t>テイド</t>
    </rPh>
    <phoneticPr fontId="3"/>
  </si>
  <si>
    <t>可能</t>
    <rPh sb="0" eb="2">
      <t>カノウ</t>
    </rPh>
    <phoneticPr fontId="3"/>
  </si>
  <si>
    <t>可(月40H程度)</t>
    <rPh sb="0" eb="1">
      <t>カ</t>
    </rPh>
    <rPh sb="2" eb="3">
      <t>ツキ</t>
    </rPh>
    <rPh sb="6" eb="8">
      <t>テイド</t>
    </rPh>
    <phoneticPr fontId="3"/>
  </si>
  <si>
    <t>正社員</t>
    <rPh sb="0" eb="1">
      <t>セイ</t>
    </rPh>
    <rPh sb="1" eb="3">
      <t>シャイン</t>
    </rPh>
    <phoneticPr fontId="3"/>
  </si>
  <si>
    <t>契約社員</t>
    <rPh sb="0" eb="2">
      <t>ケイヤク</t>
    </rPh>
    <rPh sb="2" eb="4">
      <t>シャイン</t>
    </rPh>
    <phoneticPr fontId="3"/>
  </si>
  <si>
    <t>派遣社員</t>
    <rPh sb="0" eb="2">
      <t>ハケン</t>
    </rPh>
    <rPh sb="2" eb="4">
      <t>シャイン</t>
    </rPh>
    <phoneticPr fontId="3"/>
  </si>
  <si>
    <t>パート</t>
    <phoneticPr fontId="3"/>
  </si>
  <si>
    <t>アルバイト</t>
    <phoneticPr fontId="3"/>
  </si>
  <si>
    <t>請負</t>
    <rPh sb="0" eb="2">
      <t>ウケオイ</t>
    </rPh>
    <phoneticPr fontId="3"/>
  </si>
  <si>
    <t>業種</t>
    <rPh sb="0" eb="2">
      <t>ギョウシュ</t>
    </rPh>
    <phoneticPr fontId="3"/>
  </si>
  <si>
    <t>詳細1</t>
    <rPh sb="0" eb="2">
      <t>ショウサイ</t>
    </rPh>
    <phoneticPr fontId="3"/>
  </si>
  <si>
    <t>詳細2</t>
    <rPh sb="0" eb="2">
      <t>ショウサイ</t>
    </rPh>
    <phoneticPr fontId="3"/>
  </si>
  <si>
    <t>詳細3</t>
    <rPh sb="0" eb="2">
      <t>ショウサイ</t>
    </rPh>
    <phoneticPr fontId="3"/>
  </si>
  <si>
    <t>詳細4</t>
    <rPh sb="0" eb="2">
      <t>ショウサイ</t>
    </rPh>
    <phoneticPr fontId="3"/>
  </si>
  <si>
    <t>詳細5</t>
    <rPh sb="0" eb="2">
      <t>ショウサイ</t>
    </rPh>
    <phoneticPr fontId="3"/>
  </si>
  <si>
    <t>詳細6</t>
    <rPh sb="0" eb="2">
      <t>ショウサイ</t>
    </rPh>
    <phoneticPr fontId="3"/>
  </si>
  <si>
    <t>詳細7</t>
    <rPh sb="0" eb="2">
      <t>ショウサイ</t>
    </rPh>
    <phoneticPr fontId="3"/>
  </si>
  <si>
    <t>詳細8</t>
    <rPh sb="0" eb="2">
      <t>ショウサイ</t>
    </rPh>
    <phoneticPr fontId="3"/>
  </si>
  <si>
    <t>詳細9</t>
    <rPh sb="0" eb="2">
      <t>ショウサイ</t>
    </rPh>
    <phoneticPr fontId="3"/>
  </si>
  <si>
    <t>個人情報取扱いに同意する　　　　同意しない</t>
    <rPh sb="0" eb="2">
      <t>コジン</t>
    </rPh>
    <rPh sb="2" eb="4">
      <t>ジョウホウ</t>
    </rPh>
    <rPh sb="4" eb="6">
      <t>トリアツカ</t>
    </rPh>
    <rPh sb="8" eb="10">
      <t>ドウイ</t>
    </rPh>
    <rPh sb="16" eb="18">
      <t>ドウイ</t>
    </rPh>
    <phoneticPr fontId="3"/>
  </si>
  <si>
    <t>市町村</t>
    <rPh sb="0" eb="3">
      <t>シチョウソン</t>
    </rPh>
    <phoneticPr fontId="3"/>
  </si>
  <si>
    <t>対比表</t>
    <rPh sb="0" eb="2">
      <t>タイヒ</t>
    </rPh>
    <rPh sb="2" eb="3">
      <t>ヒョウ</t>
    </rPh>
    <phoneticPr fontId="3"/>
  </si>
  <si>
    <t>平成17年</t>
    <rPh sb="0" eb="2">
      <t>ヘイセイ</t>
    </rPh>
    <rPh sb="4" eb="5">
      <t>ネン</t>
    </rPh>
    <phoneticPr fontId="3"/>
  </si>
  <si>
    <t>平成16年</t>
    <rPh sb="0" eb="2">
      <t>ヘイセイ</t>
    </rPh>
    <rPh sb="4" eb="5">
      <t>ネン</t>
    </rPh>
    <phoneticPr fontId="3"/>
  </si>
  <si>
    <t>平成15年</t>
    <rPh sb="0" eb="2">
      <t>ヘイセイ</t>
    </rPh>
    <rPh sb="4" eb="5">
      <t>ネン</t>
    </rPh>
    <phoneticPr fontId="3"/>
  </si>
  <si>
    <t>平成14年</t>
    <rPh sb="0" eb="2">
      <t>ヘイセイ</t>
    </rPh>
    <rPh sb="4" eb="5">
      <t>ネン</t>
    </rPh>
    <phoneticPr fontId="3"/>
  </si>
  <si>
    <t>平成13年</t>
    <rPh sb="0" eb="2">
      <t>ヘイセイ</t>
    </rPh>
    <rPh sb="4" eb="5">
      <t>ネン</t>
    </rPh>
    <phoneticPr fontId="3"/>
  </si>
  <si>
    <t>平成12年</t>
    <rPh sb="0" eb="2">
      <t>ヘイセイ</t>
    </rPh>
    <rPh sb="4" eb="5">
      <t>ネン</t>
    </rPh>
    <phoneticPr fontId="3"/>
  </si>
  <si>
    <t>平成11年</t>
    <rPh sb="0" eb="2">
      <t>ヘイセイ</t>
    </rPh>
    <rPh sb="4" eb="5">
      <t>ネン</t>
    </rPh>
    <phoneticPr fontId="3"/>
  </si>
  <si>
    <t>平成10年</t>
    <rPh sb="0" eb="2">
      <t>ヘイセイ</t>
    </rPh>
    <rPh sb="4" eb="5">
      <t>ネン</t>
    </rPh>
    <phoneticPr fontId="3"/>
  </si>
  <si>
    <t>平成9年</t>
    <rPh sb="0" eb="2">
      <t>ヘイセイ</t>
    </rPh>
    <rPh sb="3" eb="4">
      <t>ネン</t>
    </rPh>
    <phoneticPr fontId="3"/>
  </si>
  <si>
    <t>平成8年</t>
    <rPh sb="0" eb="2">
      <t>ヘイセイ</t>
    </rPh>
    <rPh sb="3" eb="4">
      <t>ネン</t>
    </rPh>
    <phoneticPr fontId="3"/>
  </si>
  <si>
    <t>平成7年</t>
    <rPh sb="0" eb="2">
      <t>ヘイセイ</t>
    </rPh>
    <rPh sb="3" eb="4">
      <t>ネン</t>
    </rPh>
    <phoneticPr fontId="3"/>
  </si>
  <si>
    <t>平成6年</t>
    <rPh sb="0" eb="2">
      <t>ヘイセイ</t>
    </rPh>
    <rPh sb="3" eb="4">
      <t>ネン</t>
    </rPh>
    <phoneticPr fontId="3"/>
  </si>
  <si>
    <t>平成5年</t>
    <rPh sb="0" eb="2">
      <t>ヘイセイ</t>
    </rPh>
    <rPh sb="3" eb="4">
      <t>ネン</t>
    </rPh>
    <phoneticPr fontId="3"/>
  </si>
  <si>
    <t>平成4年</t>
    <rPh sb="0" eb="2">
      <t>ヘイセイ</t>
    </rPh>
    <rPh sb="3" eb="4">
      <t>ネン</t>
    </rPh>
    <phoneticPr fontId="3"/>
  </si>
  <si>
    <t>平成3年</t>
    <rPh sb="0" eb="2">
      <t>ヘイセイ</t>
    </rPh>
    <rPh sb="3" eb="4">
      <t>ネン</t>
    </rPh>
    <phoneticPr fontId="3"/>
  </si>
  <si>
    <t>平成2年</t>
    <rPh sb="0" eb="2">
      <t>ヘイセイ</t>
    </rPh>
    <rPh sb="3" eb="4">
      <t>ネン</t>
    </rPh>
    <phoneticPr fontId="3"/>
  </si>
  <si>
    <t>昭和62年</t>
    <rPh sb="0" eb="2">
      <t>ショウワ</t>
    </rPh>
    <rPh sb="4" eb="5">
      <t>ネン</t>
    </rPh>
    <phoneticPr fontId="3"/>
  </si>
  <si>
    <t>昭和61年</t>
    <rPh sb="0" eb="2">
      <t>ショウワ</t>
    </rPh>
    <rPh sb="4" eb="5">
      <t>ネン</t>
    </rPh>
    <phoneticPr fontId="3"/>
  </si>
  <si>
    <t>昭和60年</t>
    <rPh sb="0" eb="2">
      <t>ショウワ</t>
    </rPh>
    <rPh sb="4" eb="5">
      <t>ネン</t>
    </rPh>
    <phoneticPr fontId="3"/>
  </si>
  <si>
    <t>昭和59年</t>
    <rPh sb="0" eb="2">
      <t>ショウワ</t>
    </rPh>
    <rPh sb="4" eb="5">
      <t>ネン</t>
    </rPh>
    <phoneticPr fontId="3"/>
  </si>
  <si>
    <t>昭和58年</t>
    <rPh sb="0" eb="2">
      <t>ショウワ</t>
    </rPh>
    <rPh sb="4" eb="5">
      <t>ネン</t>
    </rPh>
    <phoneticPr fontId="3"/>
  </si>
  <si>
    <t>昭和57年</t>
    <rPh sb="0" eb="2">
      <t>ショウワ</t>
    </rPh>
    <rPh sb="4" eb="5">
      <t>ネン</t>
    </rPh>
    <phoneticPr fontId="3"/>
  </si>
  <si>
    <t>昭和56年</t>
    <rPh sb="0" eb="2">
      <t>ショウワ</t>
    </rPh>
    <rPh sb="4" eb="5">
      <t>ネン</t>
    </rPh>
    <phoneticPr fontId="3"/>
  </si>
  <si>
    <t>昭和55年</t>
    <rPh sb="0" eb="2">
      <t>ショウワ</t>
    </rPh>
    <rPh sb="4" eb="5">
      <t>ネン</t>
    </rPh>
    <phoneticPr fontId="3"/>
  </si>
  <si>
    <t>昭和54年</t>
    <rPh sb="0" eb="2">
      <t>ショウワ</t>
    </rPh>
    <rPh sb="4" eb="5">
      <t>ネン</t>
    </rPh>
    <phoneticPr fontId="3"/>
  </si>
  <si>
    <t>昭和53年</t>
    <rPh sb="0" eb="2">
      <t>ショウワ</t>
    </rPh>
    <rPh sb="4" eb="5">
      <t>ネン</t>
    </rPh>
    <phoneticPr fontId="3"/>
  </si>
  <si>
    <t>昭和52年</t>
    <rPh sb="0" eb="2">
      <t>ショウワ</t>
    </rPh>
    <rPh sb="4" eb="5">
      <t>ネン</t>
    </rPh>
    <phoneticPr fontId="3"/>
  </si>
  <si>
    <t>昭和51年</t>
    <rPh sb="0" eb="2">
      <t>ショウワ</t>
    </rPh>
    <rPh sb="4" eb="5">
      <t>ネン</t>
    </rPh>
    <phoneticPr fontId="3"/>
  </si>
  <si>
    <t>昭和50年</t>
    <rPh sb="0" eb="2">
      <t>ショウワ</t>
    </rPh>
    <rPh sb="4" eb="5">
      <t>ネン</t>
    </rPh>
    <phoneticPr fontId="3"/>
  </si>
  <si>
    <t>昭和49年</t>
    <rPh sb="0" eb="2">
      <t>ショウワ</t>
    </rPh>
    <rPh sb="4" eb="5">
      <t>ネン</t>
    </rPh>
    <phoneticPr fontId="3"/>
  </si>
  <si>
    <t>昭和48年</t>
    <rPh sb="0" eb="2">
      <t>ショウワ</t>
    </rPh>
    <rPh sb="4" eb="5">
      <t>ネン</t>
    </rPh>
    <phoneticPr fontId="3"/>
  </si>
  <si>
    <t>昭和47年</t>
    <rPh sb="0" eb="2">
      <t>ショウワ</t>
    </rPh>
    <rPh sb="4" eb="5">
      <t>ネン</t>
    </rPh>
    <phoneticPr fontId="3"/>
  </si>
  <si>
    <t>昭和46年</t>
    <rPh sb="0" eb="2">
      <t>ショウワ</t>
    </rPh>
    <rPh sb="4" eb="5">
      <t>ネン</t>
    </rPh>
    <phoneticPr fontId="3"/>
  </si>
  <si>
    <t>昭和45年</t>
    <rPh sb="0" eb="2">
      <t>ショウワ</t>
    </rPh>
    <rPh sb="4" eb="5">
      <t>ネン</t>
    </rPh>
    <phoneticPr fontId="3"/>
  </si>
  <si>
    <t>昭和44年</t>
    <rPh sb="0" eb="2">
      <t>ショウワ</t>
    </rPh>
    <rPh sb="4" eb="5">
      <t>ネン</t>
    </rPh>
    <phoneticPr fontId="3"/>
  </si>
  <si>
    <t>昭和43年</t>
    <rPh sb="0" eb="2">
      <t>ショウワ</t>
    </rPh>
    <rPh sb="4" eb="5">
      <t>ネン</t>
    </rPh>
    <phoneticPr fontId="3"/>
  </si>
  <si>
    <t>昭和42年</t>
    <rPh sb="0" eb="2">
      <t>ショウワ</t>
    </rPh>
    <rPh sb="4" eb="5">
      <t>ネン</t>
    </rPh>
    <phoneticPr fontId="3"/>
  </si>
  <si>
    <t>昭和41年</t>
    <rPh sb="0" eb="2">
      <t>ショウワ</t>
    </rPh>
    <rPh sb="4" eb="5">
      <t>ネン</t>
    </rPh>
    <phoneticPr fontId="3"/>
  </si>
  <si>
    <t>昭和40年</t>
    <rPh sb="0" eb="2">
      <t>ショウワ</t>
    </rPh>
    <rPh sb="4" eb="5">
      <t>ネン</t>
    </rPh>
    <phoneticPr fontId="3"/>
  </si>
  <si>
    <t>昭和39年</t>
    <rPh sb="0" eb="2">
      <t>ショウワ</t>
    </rPh>
    <rPh sb="4" eb="5">
      <t>ネン</t>
    </rPh>
    <phoneticPr fontId="3"/>
  </si>
  <si>
    <t>昭和38年</t>
    <rPh sb="0" eb="2">
      <t>ショウワ</t>
    </rPh>
    <rPh sb="4" eb="5">
      <t>ネン</t>
    </rPh>
    <phoneticPr fontId="3"/>
  </si>
  <si>
    <t>昭和36年</t>
    <rPh sb="0" eb="2">
      <t>ショウワ</t>
    </rPh>
    <rPh sb="4" eb="5">
      <t>ネン</t>
    </rPh>
    <phoneticPr fontId="3"/>
  </si>
  <si>
    <t>昭和35年</t>
    <rPh sb="0" eb="2">
      <t>ショウワ</t>
    </rPh>
    <rPh sb="4" eb="5">
      <t>ネン</t>
    </rPh>
    <phoneticPr fontId="3"/>
  </si>
  <si>
    <t>平成元年</t>
    <rPh sb="0" eb="2">
      <t>ヘイセイ</t>
    </rPh>
    <rPh sb="2" eb="3">
      <t>ゲン</t>
    </rPh>
    <rPh sb="3" eb="4">
      <t>ネン</t>
    </rPh>
    <phoneticPr fontId="3"/>
  </si>
  <si>
    <t>－</t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</si>
  <si>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</si>
  <si>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</si>
  <si>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②</t>
    <phoneticPr fontId="3"/>
  </si>
  <si>
    <t>E-mail1</t>
    <phoneticPr fontId="3"/>
  </si>
  <si>
    <t>E-mail2</t>
    <phoneticPr fontId="3"/>
  </si>
  <si>
    <t>希望勤務地</t>
    <rPh sb="0" eb="2">
      <t>キボウ</t>
    </rPh>
    <rPh sb="2" eb="5">
      <t>キンムチ</t>
    </rPh>
    <phoneticPr fontId="3"/>
  </si>
  <si>
    <t>公共交通機関のみ</t>
    <rPh sb="0" eb="2">
      <t>コウキョウ</t>
    </rPh>
    <rPh sb="2" eb="4">
      <t>コウツウ</t>
    </rPh>
    <rPh sb="4" eb="6">
      <t>キカン</t>
    </rPh>
    <phoneticPr fontId="3"/>
  </si>
  <si>
    <t>自動車通勤のみ</t>
    <rPh sb="0" eb="2">
      <t>ジドウ</t>
    </rPh>
    <rPh sb="2" eb="3">
      <t>クルマ</t>
    </rPh>
    <rPh sb="3" eb="5">
      <t>ツウキン</t>
    </rPh>
    <phoneticPr fontId="3"/>
  </si>
  <si>
    <t>自宅から30分以内</t>
    <rPh sb="0" eb="2">
      <t>ジタク</t>
    </rPh>
    <rPh sb="6" eb="7">
      <t>フン</t>
    </rPh>
    <rPh sb="7" eb="9">
      <t>イナイ</t>
    </rPh>
    <phoneticPr fontId="3"/>
  </si>
  <si>
    <t>自宅から15分以内</t>
    <rPh sb="0" eb="2">
      <t>ジタク</t>
    </rPh>
    <rPh sb="6" eb="7">
      <t>フン</t>
    </rPh>
    <rPh sb="7" eb="9">
      <t>イナイ</t>
    </rPh>
    <phoneticPr fontId="3"/>
  </si>
  <si>
    <t>自宅から45分以内</t>
    <rPh sb="0" eb="2">
      <t>ジタク</t>
    </rPh>
    <rPh sb="6" eb="7">
      <t>フン</t>
    </rPh>
    <rPh sb="7" eb="9">
      <t>イナイ</t>
    </rPh>
    <phoneticPr fontId="3"/>
  </si>
  <si>
    <t>自宅から60分以内</t>
    <rPh sb="0" eb="2">
      <t>ジタク</t>
    </rPh>
    <rPh sb="6" eb="7">
      <t>フン</t>
    </rPh>
    <rPh sb="7" eb="9">
      <t>イナイ</t>
    </rPh>
    <phoneticPr fontId="3"/>
  </si>
  <si>
    <t>自宅から90分以内</t>
    <rPh sb="0" eb="2">
      <t>ジタク</t>
    </rPh>
    <rPh sb="6" eb="7">
      <t>フン</t>
    </rPh>
    <rPh sb="7" eb="9">
      <t>イナイ</t>
    </rPh>
    <phoneticPr fontId="3"/>
  </si>
  <si>
    <t>自宅から120分以内</t>
    <rPh sb="0" eb="2">
      <t>ジタク</t>
    </rPh>
    <rPh sb="7" eb="8">
      <t>フン</t>
    </rPh>
    <rPh sb="8" eb="10">
      <t>イナイ</t>
    </rPh>
    <phoneticPr fontId="3"/>
  </si>
  <si>
    <t>特にこだわらない</t>
    <rPh sb="0" eb="1">
      <t>トク</t>
    </rPh>
    <phoneticPr fontId="3"/>
  </si>
  <si>
    <t>ｶﾃｺﾞﾘ</t>
    <phoneticPr fontId="3"/>
  </si>
  <si>
    <t>詳　細</t>
    <rPh sb="0" eb="1">
      <t>ショウ</t>
    </rPh>
    <rPh sb="2" eb="3">
      <t>ホソ</t>
    </rPh>
    <phoneticPr fontId="3"/>
  </si>
  <si>
    <t>希望連絡方法</t>
    <rPh sb="0" eb="2">
      <t>キボウ</t>
    </rPh>
    <rPh sb="2" eb="4">
      <t>レンラク</t>
    </rPh>
    <rPh sb="4" eb="6">
      <t>ホウホウ</t>
    </rPh>
    <phoneticPr fontId="3"/>
  </si>
  <si>
    <t>北海道</t>
    <rPh sb="0" eb="3">
      <t>ホッカイドウ</t>
    </rPh>
    <phoneticPr fontId="3"/>
  </si>
  <si>
    <t>福島県</t>
    <rPh sb="0" eb="3">
      <t>フクシマケン</t>
    </rPh>
    <phoneticPr fontId="3"/>
  </si>
  <si>
    <t>三重県</t>
    <rPh sb="0" eb="3">
      <t>ミエケン</t>
    </rPh>
    <phoneticPr fontId="3"/>
  </si>
  <si>
    <t>沖縄県</t>
    <rPh sb="0" eb="2">
      <t>オキナワ</t>
    </rPh>
    <rPh sb="2" eb="3">
      <t>ケン</t>
    </rPh>
    <phoneticPr fontId="3"/>
  </si>
  <si>
    <t>仕事情報ﾒｰﾙ</t>
    <rPh sb="0" eb="2">
      <t>シゴト</t>
    </rPh>
    <rPh sb="2" eb="4">
      <t>ジョウホウ</t>
    </rPh>
    <phoneticPr fontId="3"/>
  </si>
  <si>
    <t>01.食品</t>
    <rPh sb="3" eb="5">
      <t>ショクヒン</t>
    </rPh>
    <phoneticPr fontId="4"/>
  </si>
  <si>
    <t>02.日用品・化粧品・医薬品</t>
    <rPh sb="3" eb="6">
      <t>ニチヨウヒン</t>
    </rPh>
    <rPh sb="7" eb="10">
      <t>ケショウヒン</t>
    </rPh>
    <rPh sb="11" eb="14">
      <t>イヤクヒン</t>
    </rPh>
    <phoneticPr fontId="4"/>
  </si>
  <si>
    <t>03.化学・素材・バイオ</t>
    <rPh sb="3" eb="5">
      <t>カガク</t>
    </rPh>
    <rPh sb="6" eb="8">
      <t>ソザイ</t>
    </rPh>
    <phoneticPr fontId="4"/>
  </si>
  <si>
    <t>04.プラント・エンジニアリング</t>
    <phoneticPr fontId="3"/>
  </si>
  <si>
    <t>05.石油・ゴム・ガラス</t>
    <rPh sb="3" eb="5">
      <t>セキユ</t>
    </rPh>
    <phoneticPr fontId="4"/>
  </si>
  <si>
    <t>06.物流・ﾛｼﾞｽﾃｨｸｽ・倉庫</t>
    <rPh sb="3" eb="5">
      <t>ブツリュウ</t>
    </rPh>
    <rPh sb="15" eb="17">
      <t>ソウコ</t>
    </rPh>
    <phoneticPr fontId="4"/>
  </si>
  <si>
    <t>07.金属・非金属</t>
    <rPh sb="3" eb="5">
      <t>キンゾク</t>
    </rPh>
    <rPh sb="6" eb="9">
      <t>ヒキンゾク</t>
    </rPh>
    <phoneticPr fontId="4"/>
  </si>
  <si>
    <t>08.機械・メカトロニクス</t>
    <rPh sb="3" eb="5">
      <t>キカイ</t>
    </rPh>
    <phoneticPr fontId="4"/>
  </si>
  <si>
    <t>09.電気・電子・半導体</t>
    <rPh sb="3" eb="5">
      <t>デンキ</t>
    </rPh>
    <rPh sb="6" eb="8">
      <t>デンシ</t>
    </rPh>
    <rPh sb="9" eb="12">
      <t>ハンドウタイ</t>
    </rPh>
    <phoneticPr fontId="4"/>
  </si>
  <si>
    <t>10.コンピュータ・精密機器</t>
    <rPh sb="10" eb="12">
      <t>セイミツ</t>
    </rPh>
    <rPh sb="12" eb="14">
      <t>キキ</t>
    </rPh>
    <phoneticPr fontId="4"/>
  </si>
  <si>
    <t>11.輸送用機器・自動車</t>
    <rPh sb="3" eb="6">
      <t>ユソウヨウ</t>
    </rPh>
    <rPh sb="6" eb="8">
      <t>キキ</t>
    </rPh>
    <rPh sb="9" eb="12">
      <t>ジドウシャ</t>
    </rPh>
    <phoneticPr fontId="4"/>
  </si>
  <si>
    <t>12.その他製造</t>
    <rPh sb="5" eb="6">
      <t>タ</t>
    </rPh>
    <rPh sb="6" eb="8">
      <t>セイゾウ</t>
    </rPh>
    <phoneticPr fontId="4"/>
  </si>
  <si>
    <t>13.建設・設備・住宅・不動産</t>
    <rPh sb="3" eb="5">
      <t>ケンセツ</t>
    </rPh>
    <rPh sb="6" eb="8">
      <t>セツビ</t>
    </rPh>
    <rPh sb="9" eb="11">
      <t>ジュウタク</t>
    </rPh>
    <rPh sb="12" eb="15">
      <t>フドウサン</t>
    </rPh>
    <phoneticPr fontId="4"/>
  </si>
  <si>
    <t>14.電力・ガス・その他エネルギー</t>
    <rPh sb="3" eb="5">
      <t>デンリョク</t>
    </rPh>
    <rPh sb="11" eb="12">
      <t>タ</t>
    </rPh>
    <phoneticPr fontId="4"/>
  </si>
  <si>
    <t>15.商社・流通・小売</t>
    <rPh sb="3" eb="5">
      <t>ショウシャ</t>
    </rPh>
    <rPh sb="6" eb="8">
      <t>リュウツウ</t>
    </rPh>
    <rPh sb="9" eb="11">
      <t>コウリ</t>
    </rPh>
    <phoneticPr fontId="4"/>
  </si>
  <si>
    <t>16.金融（銀行･証券・保険・その他）</t>
    <rPh sb="3" eb="5">
      <t>キンユウ</t>
    </rPh>
    <rPh sb="6" eb="8">
      <t>ギンコウ</t>
    </rPh>
    <rPh sb="9" eb="11">
      <t>ショウケン</t>
    </rPh>
    <rPh sb="12" eb="14">
      <t>ホケン</t>
    </rPh>
    <rPh sb="17" eb="18">
      <t>タ</t>
    </rPh>
    <phoneticPr fontId="4"/>
  </si>
  <si>
    <t>17.ＩＴ・通信・インターネット</t>
    <rPh sb="6" eb="8">
      <t>ツウシン</t>
    </rPh>
    <phoneticPr fontId="4"/>
  </si>
  <si>
    <t>18.ソフトウェア・システム開発</t>
    <rPh sb="14" eb="16">
      <t>カイハツ</t>
    </rPh>
    <phoneticPr fontId="4"/>
  </si>
  <si>
    <t>19.放送・出版・広告・マスコミ・印刷</t>
    <rPh sb="3" eb="5">
      <t>ホウソウ</t>
    </rPh>
    <rPh sb="6" eb="8">
      <t>シュッパン</t>
    </rPh>
    <rPh sb="9" eb="11">
      <t>コウコク</t>
    </rPh>
    <rPh sb="17" eb="19">
      <t>インサツ</t>
    </rPh>
    <phoneticPr fontId="4"/>
  </si>
  <si>
    <t>22.人材派遣・人材紹介・アウトソーシング</t>
    <rPh sb="3" eb="5">
      <t>ジンザイ</t>
    </rPh>
    <rPh sb="5" eb="7">
      <t>ハケン</t>
    </rPh>
    <rPh sb="8" eb="10">
      <t>ジンザイ</t>
    </rPh>
    <rPh sb="10" eb="12">
      <t>ショウカイ</t>
    </rPh>
    <phoneticPr fontId="4"/>
  </si>
  <si>
    <t>23.教育</t>
    <rPh sb="3" eb="5">
      <t>キョウイク</t>
    </rPh>
    <phoneticPr fontId="4"/>
  </si>
  <si>
    <t>24.介護・福祉</t>
    <rPh sb="3" eb="5">
      <t>カイゴ</t>
    </rPh>
    <rPh sb="6" eb="8">
      <t>フクシ</t>
    </rPh>
    <phoneticPr fontId="4"/>
  </si>
  <si>
    <t>26.団体・連合会・官公庁</t>
    <rPh sb="3" eb="5">
      <t>ダンタイ</t>
    </rPh>
    <rPh sb="6" eb="9">
      <t>レンゴウカイ</t>
    </rPh>
    <rPh sb="10" eb="13">
      <t>カンコウチョウ</t>
    </rPh>
    <phoneticPr fontId="4"/>
  </si>
  <si>
    <t>27.その他</t>
    <rPh sb="5" eb="6">
      <t>タ</t>
    </rPh>
    <phoneticPr fontId="4"/>
  </si>
  <si>
    <t>手段</t>
    <rPh sb="0" eb="2">
      <t>シュダン</t>
    </rPh>
    <phoneticPr fontId="3"/>
  </si>
  <si>
    <t>時給</t>
    <rPh sb="0" eb="2">
      <t>ジキュウ</t>
    </rPh>
    <phoneticPr fontId="3"/>
  </si>
  <si>
    <t>IT系その他</t>
    <rPh sb="2" eb="3">
      <t>ケイ</t>
    </rPh>
    <rPh sb="5" eb="6">
      <t>タ</t>
    </rPh>
    <phoneticPr fontId="3"/>
  </si>
  <si>
    <t>通勤</t>
    <rPh sb="0" eb="2">
      <t>ツウキン</t>
    </rPh>
    <phoneticPr fontId="3"/>
  </si>
  <si>
    <t>ＣＡＤ他</t>
    <rPh sb="3" eb="4">
      <t>ホカ</t>
    </rPh>
    <phoneticPr fontId="3"/>
  </si>
  <si>
    <t>自営</t>
    <rPh sb="0" eb="2">
      <t>ジエイ</t>
    </rPh>
    <phoneticPr fontId="3"/>
  </si>
  <si>
    <t>性別</t>
    <rPh sb="0" eb="2">
      <t>セイベツ</t>
    </rPh>
    <phoneticPr fontId="3"/>
  </si>
  <si>
    <t>希望しない</t>
    <rPh sb="0" eb="2">
      <t>キボウ</t>
    </rPh>
    <phoneticPr fontId="3"/>
  </si>
  <si>
    <t>個人情報取扱に同意します。</t>
    <rPh sb="0" eb="2">
      <t>コジン</t>
    </rPh>
    <rPh sb="2" eb="4">
      <t>ジョウホウ</t>
    </rPh>
    <rPh sb="4" eb="6">
      <t>トリアツカ</t>
    </rPh>
    <rPh sb="7" eb="9">
      <t>ドウイ</t>
    </rPh>
    <phoneticPr fontId="3"/>
  </si>
  <si>
    <t>01.オフィス・事務系</t>
    <rPh sb="8" eb="11">
      <t>ジムケイ</t>
    </rPh>
    <phoneticPr fontId="3"/>
  </si>
  <si>
    <t>02.営業・販売・サービス・旅行系</t>
    <rPh sb="3" eb="5">
      <t>エイギョウ</t>
    </rPh>
    <rPh sb="6" eb="8">
      <t>ハンバイ</t>
    </rPh>
    <rPh sb="14" eb="16">
      <t>リョコウ</t>
    </rPh>
    <rPh sb="16" eb="17">
      <t>ケイ</t>
    </rPh>
    <phoneticPr fontId="3"/>
  </si>
  <si>
    <t>03.クリエイティブ系</t>
    <rPh sb="10" eb="11">
      <t>ケイ</t>
    </rPh>
    <phoneticPr fontId="3"/>
  </si>
  <si>
    <t>04.IT・技術系</t>
    <rPh sb="6" eb="9">
      <t>ギジュツケイ</t>
    </rPh>
    <phoneticPr fontId="3"/>
  </si>
  <si>
    <t>05.医療・介護・教育系</t>
    <rPh sb="3" eb="5">
      <t>イリョウ</t>
    </rPh>
    <rPh sb="6" eb="8">
      <t>カイゴ</t>
    </rPh>
    <rPh sb="9" eb="11">
      <t>キョウイク</t>
    </rPh>
    <rPh sb="11" eb="12">
      <t>ケイ</t>
    </rPh>
    <phoneticPr fontId="3"/>
  </si>
  <si>
    <t>06.製造・物流・軽作業系</t>
    <rPh sb="3" eb="5">
      <t>セイゾウ</t>
    </rPh>
    <rPh sb="6" eb="8">
      <t>ブツリュウ</t>
    </rPh>
    <rPh sb="9" eb="12">
      <t>ケイサギョウ</t>
    </rPh>
    <rPh sb="12" eb="13">
      <t>ケイ</t>
    </rPh>
    <phoneticPr fontId="3"/>
  </si>
  <si>
    <t>01.一般事務</t>
    <rPh sb="3" eb="5">
      <t>イッパン</t>
    </rPh>
    <rPh sb="5" eb="7">
      <t>ジム</t>
    </rPh>
    <phoneticPr fontId="3"/>
  </si>
  <si>
    <t>01.営業･企画営業</t>
    <rPh sb="3" eb="5">
      <t>エイギョウ</t>
    </rPh>
    <rPh sb="6" eb="8">
      <t>キカク</t>
    </rPh>
    <rPh sb="8" eb="10">
      <t>エイギョウ</t>
    </rPh>
    <phoneticPr fontId="3"/>
  </si>
  <si>
    <t>01.オープン系ＳＥ・プログラマ</t>
    <rPh sb="7" eb="8">
      <t>ケイ</t>
    </rPh>
    <phoneticPr fontId="3"/>
  </si>
  <si>
    <t>01.医療事務</t>
    <rPh sb="3" eb="5">
      <t>イリョウ</t>
    </rPh>
    <rPh sb="5" eb="7">
      <t>ジム</t>
    </rPh>
    <phoneticPr fontId="3"/>
  </si>
  <si>
    <t>01.製造（組立・加工）</t>
    <rPh sb="3" eb="5">
      <t>セイゾウ</t>
    </rPh>
    <rPh sb="6" eb="8">
      <t>クミタ</t>
    </rPh>
    <rPh sb="9" eb="11">
      <t>カコウ</t>
    </rPh>
    <phoneticPr fontId="3"/>
  </si>
  <si>
    <t>02.営業事務</t>
    <rPh sb="3" eb="5">
      <t>エイギョウ</t>
    </rPh>
    <rPh sb="5" eb="7">
      <t>ジム</t>
    </rPh>
    <phoneticPr fontId="3"/>
  </si>
  <si>
    <t>02.セールスエンジニア、技術営業</t>
    <rPh sb="13" eb="15">
      <t>ギジュツ</t>
    </rPh>
    <rPh sb="15" eb="17">
      <t>エイギョウ</t>
    </rPh>
    <phoneticPr fontId="3"/>
  </si>
  <si>
    <t>02.Ｗｅｂデザイナー</t>
    <phoneticPr fontId="3"/>
  </si>
  <si>
    <t>02.汎用系ＳＥ・プログラマ</t>
    <rPh sb="3" eb="5">
      <t>ハンヨウ</t>
    </rPh>
    <rPh sb="5" eb="6">
      <t>ケイ</t>
    </rPh>
    <phoneticPr fontId="3"/>
  </si>
  <si>
    <t>02.治験関連</t>
    <rPh sb="3" eb="5">
      <t>チケン</t>
    </rPh>
    <rPh sb="5" eb="7">
      <t>カンレン</t>
    </rPh>
    <phoneticPr fontId="3"/>
  </si>
  <si>
    <t>02.生産・品質管理</t>
    <rPh sb="3" eb="5">
      <t>セイサン</t>
    </rPh>
    <rPh sb="6" eb="8">
      <t>ヒンシツ</t>
    </rPh>
    <rPh sb="8" eb="10">
      <t>カンリ</t>
    </rPh>
    <phoneticPr fontId="3"/>
  </si>
  <si>
    <t>03.貿易・国際事務</t>
    <rPh sb="3" eb="5">
      <t>ボウエキ</t>
    </rPh>
    <rPh sb="6" eb="8">
      <t>コクサイ</t>
    </rPh>
    <rPh sb="8" eb="10">
      <t>ジム</t>
    </rPh>
    <phoneticPr fontId="3"/>
  </si>
  <si>
    <t>03.営業アシスタント</t>
    <rPh sb="3" eb="5">
      <t>エイギョウ</t>
    </rPh>
    <phoneticPr fontId="3"/>
  </si>
  <si>
    <t>03.Ｗｅｂ制作・編集</t>
    <rPh sb="6" eb="8">
      <t>セイサク</t>
    </rPh>
    <rPh sb="9" eb="11">
      <t>ヘンシュウ</t>
    </rPh>
    <phoneticPr fontId="3"/>
  </si>
  <si>
    <t>03.制御系ＳＥ・プログラマ</t>
    <rPh sb="3" eb="6">
      <t>セイギョケイ</t>
    </rPh>
    <phoneticPr fontId="3"/>
  </si>
  <si>
    <t>03.介護関連</t>
    <rPh sb="3" eb="5">
      <t>カイゴ</t>
    </rPh>
    <rPh sb="5" eb="7">
      <t>カンレン</t>
    </rPh>
    <phoneticPr fontId="3"/>
  </si>
  <si>
    <t>03.梱包・仕訳け・検品</t>
    <rPh sb="3" eb="5">
      <t>コンポウ</t>
    </rPh>
    <rPh sb="6" eb="8">
      <t>シワ</t>
    </rPh>
    <rPh sb="10" eb="12">
      <t>ケンピン</t>
    </rPh>
    <phoneticPr fontId="3"/>
  </si>
  <si>
    <t>04.学校事務</t>
    <rPh sb="3" eb="5">
      <t>ガッコウ</t>
    </rPh>
    <rPh sb="5" eb="7">
      <t>ジム</t>
    </rPh>
    <phoneticPr fontId="3"/>
  </si>
  <si>
    <t>04.販売促進・ラウンダー</t>
    <rPh sb="3" eb="5">
      <t>ハンバイ</t>
    </rPh>
    <rPh sb="5" eb="7">
      <t>ソクシン</t>
    </rPh>
    <phoneticPr fontId="3"/>
  </si>
  <si>
    <t>04.編集・制作・校正</t>
    <rPh sb="3" eb="5">
      <t>ヘンシュウ</t>
    </rPh>
    <rPh sb="6" eb="8">
      <t>セイサク</t>
    </rPh>
    <rPh sb="9" eb="11">
      <t>コウセイ</t>
    </rPh>
    <phoneticPr fontId="3"/>
  </si>
  <si>
    <t>04.Ｗｅｂ系ＳＥ・プログラマ</t>
    <rPh sb="6" eb="7">
      <t>ケイ</t>
    </rPh>
    <phoneticPr fontId="3"/>
  </si>
  <si>
    <t>04.研究・開発・検査</t>
    <rPh sb="3" eb="5">
      <t>ケンキュウ</t>
    </rPh>
    <rPh sb="6" eb="8">
      <t>カイハツ</t>
    </rPh>
    <rPh sb="9" eb="11">
      <t>ケンサ</t>
    </rPh>
    <phoneticPr fontId="3"/>
  </si>
  <si>
    <t>04.倉庫管理・入出荷</t>
    <rPh sb="3" eb="5">
      <t>ソウコ</t>
    </rPh>
    <rPh sb="5" eb="7">
      <t>カンリ</t>
    </rPh>
    <rPh sb="8" eb="9">
      <t>ニュウ</t>
    </rPh>
    <rPh sb="9" eb="11">
      <t>シュッカ</t>
    </rPh>
    <phoneticPr fontId="3"/>
  </si>
  <si>
    <t>05.英文事務</t>
    <rPh sb="3" eb="5">
      <t>エイブン</t>
    </rPh>
    <rPh sb="5" eb="7">
      <t>ジム</t>
    </rPh>
    <phoneticPr fontId="3"/>
  </si>
  <si>
    <t>05.販売（ファッション・コスメ）</t>
    <rPh sb="3" eb="5">
      <t>ハンバイ</t>
    </rPh>
    <phoneticPr fontId="3"/>
  </si>
  <si>
    <t>05.映像・音響</t>
    <rPh sb="3" eb="5">
      <t>エイゾウ</t>
    </rPh>
    <rPh sb="6" eb="8">
      <t>オンキョウ</t>
    </rPh>
    <phoneticPr fontId="3"/>
  </si>
  <si>
    <t>05.薬剤師・栄養士・医療技術者</t>
    <rPh sb="3" eb="6">
      <t>ヤクザイシ</t>
    </rPh>
    <rPh sb="7" eb="10">
      <t>エイヨウシ</t>
    </rPh>
    <rPh sb="11" eb="13">
      <t>イリョウ</t>
    </rPh>
    <rPh sb="13" eb="15">
      <t>ギジュツ</t>
    </rPh>
    <rPh sb="15" eb="16">
      <t>シャ</t>
    </rPh>
    <phoneticPr fontId="3"/>
  </si>
  <si>
    <t>05.運送・ドライバー</t>
    <rPh sb="3" eb="5">
      <t>ウンソウ</t>
    </rPh>
    <phoneticPr fontId="3"/>
  </si>
  <si>
    <t>06.購買事務</t>
    <rPh sb="3" eb="5">
      <t>コウバイ</t>
    </rPh>
    <rPh sb="5" eb="7">
      <t>ジム</t>
    </rPh>
    <phoneticPr fontId="3"/>
  </si>
  <si>
    <t>06.販売（家電・モバイル）</t>
    <rPh sb="3" eb="5">
      <t>ハンバイ</t>
    </rPh>
    <rPh sb="6" eb="8">
      <t>カデン</t>
    </rPh>
    <phoneticPr fontId="3"/>
  </si>
  <si>
    <t>06.運用管理・保守</t>
    <rPh sb="3" eb="5">
      <t>ウンヨウ</t>
    </rPh>
    <rPh sb="5" eb="7">
      <t>カンリ</t>
    </rPh>
    <rPh sb="8" eb="10">
      <t>ホシュ</t>
    </rPh>
    <phoneticPr fontId="3"/>
  </si>
  <si>
    <t>06.看護師・准看護師</t>
    <rPh sb="3" eb="5">
      <t>カンゴ</t>
    </rPh>
    <rPh sb="5" eb="6">
      <t>シ</t>
    </rPh>
    <rPh sb="7" eb="8">
      <t>ジュン</t>
    </rPh>
    <rPh sb="8" eb="10">
      <t>カンゴ</t>
    </rPh>
    <rPh sb="10" eb="11">
      <t>シ</t>
    </rPh>
    <phoneticPr fontId="3"/>
  </si>
  <si>
    <t>06.土木建築関連</t>
    <rPh sb="3" eb="5">
      <t>ドボク</t>
    </rPh>
    <rPh sb="5" eb="7">
      <t>ケンチク</t>
    </rPh>
    <rPh sb="7" eb="9">
      <t>カンレン</t>
    </rPh>
    <phoneticPr fontId="3"/>
  </si>
  <si>
    <t>07.通訳・翻訳</t>
    <rPh sb="3" eb="5">
      <t>ツウヤク</t>
    </rPh>
    <rPh sb="6" eb="8">
      <t>ホンヤク</t>
    </rPh>
    <phoneticPr fontId="3"/>
  </si>
  <si>
    <t>07.販売（その他）</t>
    <rPh sb="3" eb="5">
      <t>ハンバイ</t>
    </rPh>
    <rPh sb="8" eb="9">
      <t>タ</t>
    </rPh>
    <phoneticPr fontId="3"/>
  </si>
  <si>
    <t>07.機械系ＣＡＤオペレーター</t>
    <rPh sb="3" eb="6">
      <t>キカイケイ</t>
    </rPh>
    <phoneticPr fontId="3"/>
  </si>
  <si>
    <t>07.保育士</t>
    <rPh sb="3" eb="5">
      <t>ホイク</t>
    </rPh>
    <rPh sb="5" eb="6">
      <t>シ</t>
    </rPh>
    <phoneticPr fontId="3"/>
  </si>
  <si>
    <t>07.製造・物流・軽作業系管理職</t>
    <rPh sb="3" eb="5">
      <t>セイゾウ</t>
    </rPh>
    <rPh sb="6" eb="8">
      <t>ブツリュウ</t>
    </rPh>
    <rPh sb="9" eb="12">
      <t>ケイサギョウ</t>
    </rPh>
    <rPh sb="12" eb="13">
      <t>ケイ</t>
    </rPh>
    <rPh sb="13" eb="15">
      <t>カンリ</t>
    </rPh>
    <rPh sb="15" eb="16">
      <t>ショク</t>
    </rPh>
    <phoneticPr fontId="3"/>
  </si>
  <si>
    <t>08.銀行・証券系金融関連事務その他</t>
    <rPh sb="3" eb="5">
      <t>ギンコウ</t>
    </rPh>
    <rPh sb="6" eb="8">
      <t>ショウケン</t>
    </rPh>
    <rPh sb="8" eb="9">
      <t>ケイ</t>
    </rPh>
    <rPh sb="9" eb="11">
      <t>キンユウ</t>
    </rPh>
    <rPh sb="11" eb="13">
      <t>カンレン</t>
    </rPh>
    <rPh sb="13" eb="15">
      <t>ジム</t>
    </rPh>
    <rPh sb="17" eb="18">
      <t>タ</t>
    </rPh>
    <phoneticPr fontId="3"/>
  </si>
  <si>
    <t>08.接客・窓口カウンター</t>
    <rPh sb="3" eb="5">
      <t>セッキャク</t>
    </rPh>
    <rPh sb="6" eb="8">
      <t>マドグチ</t>
    </rPh>
    <phoneticPr fontId="3"/>
  </si>
  <si>
    <t>08.クリエイティブ系管理職</t>
    <rPh sb="10" eb="11">
      <t>ケイ</t>
    </rPh>
    <rPh sb="11" eb="13">
      <t>カンリ</t>
    </rPh>
    <rPh sb="13" eb="14">
      <t>ショク</t>
    </rPh>
    <phoneticPr fontId="3"/>
  </si>
  <si>
    <t>08.電気系ＣＡＤオペレーター</t>
    <rPh sb="3" eb="6">
      <t>デンキケイ</t>
    </rPh>
    <phoneticPr fontId="3"/>
  </si>
  <si>
    <t>08.インストラクター・講師</t>
    <rPh sb="12" eb="14">
      <t>コウシ</t>
    </rPh>
    <phoneticPr fontId="3"/>
  </si>
  <si>
    <t>08.その他製造・物流・軽作業系</t>
    <rPh sb="5" eb="6">
      <t>タ</t>
    </rPh>
    <phoneticPr fontId="3"/>
  </si>
  <si>
    <t>09.生保・損保系金融関連事務その他</t>
    <rPh sb="3" eb="5">
      <t>セイホ</t>
    </rPh>
    <rPh sb="6" eb="8">
      <t>ソンポ</t>
    </rPh>
    <rPh sb="8" eb="9">
      <t>ケイ</t>
    </rPh>
    <rPh sb="9" eb="11">
      <t>キンユウ</t>
    </rPh>
    <rPh sb="11" eb="13">
      <t>カンレン</t>
    </rPh>
    <rPh sb="13" eb="15">
      <t>ジム</t>
    </rPh>
    <rPh sb="17" eb="18">
      <t>タ</t>
    </rPh>
    <phoneticPr fontId="3"/>
  </si>
  <si>
    <t>09.その他クリエイティブ系</t>
    <rPh sb="5" eb="6">
      <t>タ</t>
    </rPh>
    <phoneticPr fontId="3"/>
  </si>
  <si>
    <t>09.建築系ＣＡＤオペレーター</t>
    <rPh sb="3" eb="5">
      <t>ケンチク</t>
    </rPh>
    <rPh sb="5" eb="6">
      <t>ケイ</t>
    </rPh>
    <phoneticPr fontId="3"/>
  </si>
  <si>
    <t>09.医療・介護・教育系管理職</t>
    <rPh sb="3" eb="5">
      <t>イリョウ</t>
    </rPh>
    <rPh sb="6" eb="8">
      <t>カイゴ</t>
    </rPh>
    <rPh sb="9" eb="11">
      <t>キョウイク</t>
    </rPh>
    <rPh sb="11" eb="12">
      <t>ケイ</t>
    </rPh>
    <rPh sb="12" eb="14">
      <t>カンリ</t>
    </rPh>
    <rPh sb="14" eb="15">
      <t>ショク</t>
    </rPh>
    <phoneticPr fontId="3"/>
  </si>
  <si>
    <t>10.経理・会計・財務</t>
    <rPh sb="3" eb="5">
      <t>ケイリ</t>
    </rPh>
    <rPh sb="6" eb="8">
      <t>カイケイ</t>
    </rPh>
    <rPh sb="9" eb="11">
      <t>ザイム</t>
    </rPh>
    <phoneticPr fontId="3"/>
  </si>
  <si>
    <t>10.ホテル関連</t>
    <rPh sb="6" eb="8">
      <t>カンレン</t>
    </rPh>
    <phoneticPr fontId="3"/>
  </si>
  <si>
    <t>10.テスト・評価</t>
    <rPh sb="7" eb="9">
      <t>ヒョウカ</t>
    </rPh>
    <phoneticPr fontId="3"/>
  </si>
  <si>
    <t>10.その他医療・介護・教育系</t>
    <rPh sb="5" eb="6">
      <t>タ</t>
    </rPh>
    <phoneticPr fontId="3"/>
  </si>
  <si>
    <t>11.総務・人事・法務</t>
    <rPh sb="3" eb="5">
      <t>ソウム</t>
    </rPh>
    <rPh sb="6" eb="8">
      <t>ジンジ</t>
    </rPh>
    <rPh sb="9" eb="11">
      <t>ホウム</t>
    </rPh>
    <phoneticPr fontId="3"/>
  </si>
  <si>
    <t>11.旅行関連</t>
    <rPh sb="3" eb="5">
      <t>リョコウ</t>
    </rPh>
    <rPh sb="5" eb="7">
      <t>カンレン</t>
    </rPh>
    <phoneticPr fontId="3"/>
  </si>
  <si>
    <t>12.知的所有権管理、特許取得</t>
    <rPh sb="3" eb="5">
      <t>チテキ</t>
    </rPh>
    <rPh sb="5" eb="8">
      <t>ショユウケン</t>
    </rPh>
    <rPh sb="8" eb="10">
      <t>カンリ</t>
    </rPh>
    <rPh sb="11" eb="13">
      <t>トッキョ</t>
    </rPh>
    <rPh sb="13" eb="15">
      <t>シュトク</t>
    </rPh>
    <phoneticPr fontId="3"/>
  </si>
  <si>
    <t>12.航空関連</t>
    <rPh sb="3" eb="5">
      <t>コウクウ</t>
    </rPh>
    <rPh sb="5" eb="7">
      <t>カンレン</t>
    </rPh>
    <phoneticPr fontId="3"/>
  </si>
  <si>
    <t>12.設計（電気・電子）</t>
    <rPh sb="3" eb="5">
      <t>セッケイ</t>
    </rPh>
    <rPh sb="6" eb="8">
      <t>デンキ</t>
    </rPh>
    <rPh sb="9" eb="11">
      <t>デンシ</t>
    </rPh>
    <phoneticPr fontId="3"/>
  </si>
  <si>
    <t>13.広報・宣伝・ＩＲ</t>
    <rPh sb="3" eb="5">
      <t>コウホウ</t>
    </rPh>
    <rPh sb="6" eb="8">
      <t>センデン</t>
    </rPh>
    <phoneticPr fontId="3"/>
  </si>
  <si>
    <t>13.美容・理容・エステ</t>
    <rPh sb="3" eb="5">
      <t>ビヨウ</t>
    </rPh>
    <rPh sb="6" eb="8">
      <t>リヨウ</t>
    </rPh>
    <phoneticPr fontId="3"/>
  </si>
  <si>
    <t>13.設計（機械）</t>
    <rPh sb="3" eb="5">
      <t>セッケイ</t>
    </rPh>
    <rPh sb="6" eb="8">
      <t>キカイ</t>
    </rPh>
    <phoneticPr fontId="3"/>
  </si>
  <si>
    <t>14.秘書</t>
    <rPh sb="3" eb="5">
      <t>ヒショ</t>
    </rPh>
    <phoneticPr fontId="3"/>
  </si>
  <si>
    <t>14.営業・販売・サービス・旅行系管理職</t>
    <rPh sb="3" eb="5">
      <t>エイギョウ</t>
    </rPh>
    <rPh sb="6" eb="8">
      <t>ハンバイ</t>
    </rPh>
    <rPh sb="14" eb="16">
      <t>リョコウ</t>
    </rPh>
    <rPh sb="16" eb="17">
      <t>ケイ</t>
    </rPh>
    <rPh sb="17" eb="19">
      <t>カンリ</t>
    </rPh>
    <rPh sb="19" eb="20">
      <t>ショク</t>
    </rPh>
    <phoneticPr fontId="3"/>
  </si>
  <si>
    <t>14.設計（建築・土木）</t>
    <rPh sb="3" eb="5">
      <t>セッケイ</t>
    </rPh>
    <rPh sb="6" eb="8">
      <t>ケンチク</t>
    </rPh>
    <rPh sb="9" eb="11">
      <t>ドボク</t>
    </rPh>
    <phoneticPr fontId="3"/>
  </si>
  <si>
    <t>15.受付</t>
    <rPh sb="3" eb="5">
      <t>ウケツケ</t>
    </rPh>
    <phoneticPr fontId="3"/>
  </si>
  <si>
    <t>15.その他営業・販売・サービス・旅行系</t>
    <rPh sb="5" eb="6">
      <t>タ</t>
    </rPh>
    <phoneticPr fontId="3"/>
  </si>
  <si>
    <t>16.データ入力</t>
    <rPh sb="6" eb="8">
      <t>ニュウリョク</t>
    </rPh>
    <phoneticPr fontId="3"/>
  </si>
  <si>
    <t>16.ＩＴ・技術系管理職</t>
    <rPh sb="6" eb="9">
      <t>ギジュツケイ</t>
    </rPh>
    <rPh sb="9" eb="11">
      <t>カンリ</t>
    </rPh>
    <rPh sb="11" eb="12">
      <t>ショク</t>
    </rPh>
    <phoneticPr fontId="3"/>
  </si>
  <si>
    <t>17.その他ＩＴ・技術系</t>
    <rPh sb="5" eb="6">
      <t>タ</t>
    </rPh>
    <phoneticPr fontId="3"/>
  </si>
  <si>
    <t>18.企画・マーケティング</t>
    <rPh sb="3" eb="5">
      <t>キカク</t>
    </rPh>
    <phoneticPr fontId="3"/>
  </si>
  <si>
    <t>19.オフィス・事務系管理職</t>
    <rPh sb="8" eb="11">
      <t>ジムケイ</t>
    </rPh>
    <rPh sb="11" eb="13">
      <t>カンリ</t>
    </rPh>
    <rPh sb="13" eb="14">
      <t>ショク</t>
    </rPh>
    <phoneticPr fontId="3"/>
  </si>
  <si>
    <t>20.その他オフィス・事務系</t>
    <rPh sb="5" eb="6">
      <t>タ</t>
    </rPh>
    <phoneticPr fontId="3"/>
  </si>
  <si>
    <t>01.Ｗｅｂディレクター</t>
    <phoneticPr fontId="3"/>
  </si>
  <si>
    <t>05.ネットワークエンジニア</t>
    <phoneticPr fontId="3"/>
  </si>
  <si>
    <t>06.ＤＴＰオペレータ</t>
    <phoneticPr fontId="3"/>
  </si>
  <si>
    <t>07.デザイナー</t>
    <phoneticPr fontId="3"/>
  </si>
  <si>
    <t>09.テレフォンオペレーター・テレマーケティング</t>
    <phoneticPr fontId="3"/>
  </si>
  <si>
    <t>11.ヘルプデスク・ユーザーサポート</t>
    <phoneticPr fontId="3"/>
  </si>
  <si>
    <t>15.ＯＡインストラクター</t>
    <phoneticPr fontId="3"/>
  </si>
  <si>
    <t>17.ＯＡオペレータ</t>
    <phoneticPr fontId="3"/>
  </si>
  <si>
    <t>緊急
連絡先</t>
    <rPh sb="0" eb="2">
      <t>キンキュウ</t>
    </rPh>
    <rPh sb="3" eb="5">
      <t>レンラク</t>
    </rPh>
    <rPh sb="5" eb="6">
      <t>サキ</t>
    </rPh>
    <phoneticPr fontId="3"/>
  </si>
  <si>
    <t>続柄</t>
    <rPh sb="0" eb="2">
      <t>ゾクガラ</t>
    </rPh>
    <phoneticPr fontId="3"/>
  </si>
  <si>
    <t>島根県</t>
    <phoneticPr fontId="3"/>
  </si>
  <si>
    <t>平成20年</t>
    <rPh sb="0" eb="2">
      <t>ヘイセイ</t>
    </rPh>
    <rPh sb="4" eb="5">
      <t>ネン</t>
    </rPh>
    <phoneticPr fontId="3"/>
  </si>
  <si>
    <t>火</t>
    <rPh sb="0" eb="1">
      <t>ヒ</t>
    </rPh>
    <phoneticPr fontId="3"/>
  </si>
  <si>
    <t>水</t>
  </si>
  <si>
    <t>木</t>
  </si>
  <si>
    <t>金</t>
  </si>
  <si>
    <t>土</t>
  </si>
  <si>
    <t>日</t>
  </si>
  <si>
    <t>祝</t>
    <rPh sb="0" eb="1">
      <t>シュク</t>
    </rPh>
    <phoneticPr fontId="3"/>
  </si>
  <si>
    <t>出勤</t>
    <rPh sb="0" eb="2">
      <t>シュッキン</t>
    </rPh>
    <phoneticPr fontId="3"/>
  </si>
  <si>
    <t>可能日</t>
    <rPh sb="0" eb="1">
      <t>カ</t>
    </rPh>
    <rPh sb="1" eb="2">
      <t>ノウ</t>
    </rPh>
    <rPh sb="2" eb="3">
      <t>ビ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</si>
  <si>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</si>
  <si>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</si>
  <si>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</si>
  <si>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</si>
  <si>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</si>
  <si>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希　　望
就業形態</t>
    <rPh sb="0" eb="1">
      <t>マレ</t>
    </rPh>
    <rPh sb="3" eb="4">
      <t>ボウ</t>
    </rPh>
    <rPh sb="5" eb="7">
      <t>シュウギョウ</t>
    </rPh>
    <rPh sb="7" eb="9">
      <t>ケイタイ</t>
    </rPh>
    <phoneticPr fontId="3"/>
  </si>
  <si>
    <t>即日可</t>
    <rPh sb="0" eb="2">
      <t>ソクジツ</t>
    </rPh>
    <rPh sb="2" eb="3">
      <t>カ</t>
    </rPh>
    <phoneticPr fontId="3"/>
  </si>
  <si>
    <t>ﾌﾘｶﾞﾅ</t>
    <phoneticPr fontId="3"/>
  </si>
  <si>
    <t>ｽﾀｯﾌNo.</t>
    <phoneticPr fontId="3"/>
  </si>
  <si>
    <t>①</t>
    <phoneticPr fontId="3"/>
  </si>
  <si>
    <t>②</t>
    <phoneticPr fontId="3"/>
  </si>
  <si>
    <t>ＦＡＸ</t>
    <phoneticPr fontId="3"/>
  </si>
  <si>
    <t>①</t>
    <phoneticPr fontId="3"/>
  </si>
  <si>
    <t>③</t>
    <phoneticPr fontId="3"/>
  </si>
  <si>
    <t>～</t>
    <phoneticPr fontId="3"/>
  </si>
  <si>
    <t>ｽｷﾙﾁｪｯｸ</t>
    <phoneticPr fontId="3"/>
  </si>
  <si>
    <t>（</t>
    <phoneticPr fontId="3"/>
  </si>
  <si>
    <t>）</t>
    <phoneticPr fontId="3"/>
  </si>
  <si>
    <t>バス</t>
    <phoneticPr fontId="3"/>
  </si>
  <si>
    <t>Word</t>
    <phoneticPr fontId="3"/>
  </si>
  <si>
    <t>AutoCAD</t>
    <phoneticPr fontId="3"/>
  </si>
  <si>
    <t>Excel</t>
    <phoneticPr fontId="3"/>
  </si>
  <si>
    <t>JW-CAD</t>
    <phoneticPr fontId="3"/>
  </si>
  <si>
    <t>佐賀県</t>
    <phoneticPr fontId="3"/>
  </si>
  <si>
    <t>18.設計（プラント）</t>
    <rPh sb="3" eb="5">
      <t>セッケイ</t>
    </rPh>
    <phoneticPr fontId="3"/>
  </si>
  <si>
    <t>19.施工管理</t>
    <rPh sb="3" eb="5">
      <t>セコウ</t>
    </rPh>
    <rPh sb="5" eb="7">
      <t>カンリ</t>
    </rPh>
    <phoneticPr fontId="3"/>
  </si>
  <si>
    <t>派遣フル長期</t>
    <rPh sb="0" eb="2">
      <t>ハケン</t>
    </rPh>
    <rPh sb="4" eb="6">
      <t>チョウキ</t>
    </rPh>
    <phoneticPr fontId="3"/>
  </si>
  <si>
    <t>派遣フル短期</t>
    <rPh sb="0" eb="2">
      <t>ハケン</t>
    </rPh>
    <rPh sb="4" eb="6">
      <t>タンキ</t>
    </rPh>
    <phoneticPr fontId="3"/>
  </si>
  <si>
    <t>派遣単発</t>
    <rPh sb="0" eb="2">
      <t>ハケン</t>
    </rPh>
    <rPh sb="2" eb="4">
      <t>タンパツ</t>
    </rPh>
    <phoneticPr fontId="3"/>
  </si>
  <si>
    <t>短期可能</t>
    <rPh sb="0" eb="2">
      <t>タンキ</t>
    </rPh>
    <rPh sb="2" eb="4">
      <t>カノウ</t>
    </rPh>
    <phoneticPr fontId="3"/>
  </si>
  <si>
    <t>長期可能</t>
    <rPh sb="0" eb="2">
      <t>チョウキ</t>
    </rPh>
    <rPh sb="2" eb="4">
      <t>カノウ</t>
    </rPh>
    <phoneticPr fontId="3"/>
  </si>
  <si>
    <t>単身可能</t>
    <rPh sb="0" eb="2">
      <t>タンシン</t>
    </rPh>
    <rPh sb="2" eb="4">
      <t>カノウ</t>
    </rPh>
    <phoneticPr fontId="3"/>
  </si>
  <si>
    <t>転居可能</t>
    <rPh sb="0" eb="2">
      <t>テンキョ</t>
    </rPh>
    <rPh sb="2" eb="4">
      <t>カノウ</t>
    </rPh>
    <phoneticPr fontId="3"/>
  </si>
  <si>
    <t>給与面</t>
    <rPh sb="0" eb="2">
      <t>キュウヨ</t>
    </rPh>
    <rPh sb="2" eb="3">
      <t>メン</t>
    </rPh>
    <phoneticPr fontId="3"/>
  </si>
  <si>
    <t>月収</t>
    <rPh sb="0" eb="2">
      <t>ゲッシュウ</t>
    </rPh>
    <phoneticPr fontId="3"/>
  </si>
  <si>
    <t>年収</t>
    <rPh sb="0" eb="2">
      <t>ネンシュウ</t>
    </rPh>
    <phoneticPr fontId="3"/>
  </si>
  <si>
    <t>登録理由
アピール等</t>
    <rPh sb="0" eb="2">
      <t>トウロク</t>
    </rPh>
    <rPh sb="2" eb="4">
      <t>リユウ</t>
    </rPh>
    <rPh sb="9" eb="10">
      <t>トウ</t>
    </rPh>
    <phoneticPr fontId="3"/>
  </si>
  <si>
    <t>ｼｰｹﾝｻｰ</t>
    <phoneticPr fontId="3"/>
  </si>
  <si>
    <t>徳島県</t>
    <phoneticPr fontId="3"/>
  </si>
  <si>
    <t>OrCAD</t>
    <phoneticPr fontId="3"/>
  </si>
  <si>
    <t>サリダ</t>
    <phoneticPr fontId="3"/>
  </si>
  <si>
    <t>香川県</t>
    <phoneticPr fontId="3"/>
  </si>
  <si>
    <t>E-CAD</t>
    <phoneticPr fontId="3"/>
  </si>
  <si>
    <t>ＤＯＭＯ</t>
    <phoneticPr fontId="3"/>
  </si>
  <si>
    <t>愛媛県</t>
    <phoneticPr fontId="3"/>
  </si>
  <si>
    <t>ＡＩＤＥＭ</t>
    <phoneticPr fontId="3"/>
  </si>
  <si>
    <t>高知県</t>
    <phoneticPr fontId="3"/>
  </si>
  <si>
    <t>福岡県</t>
    <phoneticPr fontId="3"/>
  </si>
  <si>
    <t>長崎県</t>
    <phoneticPr fontId="3"/>
  </si>
  <si>
    <t>熊本県</t>
    <phoneticPr fontId="3"/>
  </si>
  <si>
    <t>大分県</t>
    <phoneticPr fontId="3"/>
  </si>
  <si>
    <t>宮崎県</t>
    <phoneticPr fontId="3"/>
  </si>
  <si>
    <t>鹿児島県</t>
    <phoneticPr fontId="3"/>
  </si>
  <si>
    <t>ﾌﾘｶﾞﾅ</t>
    <phoneticPr fontId="3"/>
  </si>
  <si>
    <t>〒</t>
    <phoneticPr fontId="3"/>
  </si>
  <si>
    <t>－</t>
    <phoneticPr fontId="3"/>
  </si>
  <si>
    <t>ＦＡＸ</t>
    <phoneticPr fontId="3"/>
  </si>
  <si>
    <r>
      <t xml:space="preserve">職　　務　　経　　歴　　（ </t>
    </r>
    <r>
      <rPr>
        <b/>
        <sz val="10"/>
        <color indexed="10"/>
        <rFont val="ＭＳ Ｐ明朝"/>
        <family val="1"/>
        <charset val="128"/>
      </rPr>
      <t xml:space="preserve">最 新 </t>
    </r>
    <r>
      <rPr>
        <sz val="10"/>
        <rFont val="ＭＳ Ｐ明朝"/>
        <family val="1"/>
        <charset val="128"/>
      </rPr>
      <t>の職歴から記入願います）</t>
    </r>
    <rPh sb="0" eb="1">
      <t>ショク</t>
    </rPh>
    <rPh sb="3" eb="4">
      <t>ツトム</t>
    </rPh>
    <rPh sb="6" eb="7">
      <t>キョウ</t>
    </rPh>
    <rPh sb="9" eb="10">
      <t>レキ</t>
    </rPh>
    <rPh sb="14" eb="15">
      <t>サイ</t>
    </rPh>
    <rPh sb="16" eb="17">
      <t>シン</t>
    </rPh>
    <rPh sb="19" eb="21">
      <t>ショクレキ</t>
    </rPh>
    <rPh sb="23" eb="25">
      <t>キニュウ</t>
    </rPh>
    <rPh sb="25" eb="26">
      <t>ネガ</t>
    </rPh>
    <phoneticPr fontId="3"/>
  </si>
  <si>
    <t>会 社 名</t>
    <rPh sb="0" eb="1">
      <t>カイ</t>
    </rPh>
    <rPh sb="2" eb="3">
      <t>ヤシロ</t>
    </rPh>
    <rPh sb="4" eb="5">
      <t>メイ</t>
    </rPh>
    <phoneticPr fontId="3"/>
  </si>
  <si>
    <t>部 署 名</t>
    <rPh sb="0" eb="1">
      <t>ブ</t>
    </rPh>
    <rPh sb="2" eb="3">
      <t>ショ</t>
    </rPh>
    <rPh sb="4" eb="5">
      <t>メイ</t>
    </rPh>
    <phoneticPr fontId="3"/>
  </si>
  <si>
    <t>給与</t>
    <rPh sb="0" eb="2">
      <t>キュウヨ</t>
    </rPh>
    <phoneticPr fontId="3"/>
  </si>
  <si>
    <t>：</t>
    <phoneticPr fontId="3"/>
  </si>
  <si>
    <t>使用ﾂｰﾙ</t>
    <rPh sb="0" eb="2">
      <t>シヨウ</t>
    </rPh>
    <phoneticPr fontId="3"/>
  </si>
  <si>
    <t>内　容</t>
    <rPh sb="0" eb="1">
      <t>ウチ</t>
    </rPh>
    <rPh sb="2" eb="3">
      <t>カタチ</t>
    </rPh>
    <phoneticPr fontId="3"/>
  </si>
  <si>
    <t>平成1年</t>
    <rPh sb="0" eb="2">
      <t>ヘイセイ</t>
    </rPh>
    <rPh sb="3" eb="4">
      <t>ネン</t>
    </rPh>
    <phoneticPr fontId="3"/>
  </si>
  <si>
    <t>昭和37年</t>
    <rPh sb="0" eb="2">
      <t>ショウワ</t>
    </rPh>
    <rPh sb="4" eb="5">
      <t>ネン</t>
    </rPh>
    <phoneticPr fontId="3"/>
  </si>
  <si>
    <t>昭和34年</t>
    <rPh sb="0" eb="2">
      <t>ショウワ</t>
    </rPh>
    <rPh sb="4" eb="5">
      <t>ネン</t>
    </rPh>
    <phoneticPr fontId="3"/>
  </si>
  <si>
    <t>昭和33年</t>
    <rPh sb="0" eb="2">
      <t>ショウワ</t>
    </rPh>
    <rPh sb="4" eb="5">
      <t>ネン</t>
    </rPh>
    <phoneticPr fontId="3"/>
  </si>
  <si>
    <t>国内転居</t>
    <rPh sb="0" eb="2">
      <t>コクナイ</t>
    </rPh>
    <rPh sb="2" eb="4">
      <t>テンキョ</t>
    </rPh>
    <phoneticPr fontId="3"/>
  </si>
  <si>
    <t>昭和32年</t>
    <rPh sb="0" eb="2">
      <t>ショウワ</t>
    </rPh>
    <rPh sb="4" eb="5">
      <t>ネン</t>
    </rPh>
    <phoneticPr fontId="3"/>
  </si>
  <si>
    <t>昭和31年</t>
    <rPh sb="0" eb="2">
      <t>ショウワ</t>
    </rPh>
    <rPh sb="4" eb="5">
      <t>ネン</t>
    </rPh>
    <phoneticPr fontId="3"/>
  </si>
  <si>
    <t>出　勤</t>
    <rPh sb="0" eb="1">
      <t>デ</t>
    </rPh>
    <rPh sb="2" eb="3">
      <t>ツトム</t>
    </rPh>
    <phoneticPr fontId="3"/>
  </si>
  <si>
    <t>昭和30年</t>
    <rPh sb="0" eb="2">
      <t>ショウワ</t>
    </rPh>
    <rPh sb="4" eb="5">
      <t>ネン</t>
    </rPh>
    <phoneticPr fontId="3"/>
  </si>
  <si>
    <t>CAD等</t>
    <rPh sb="3" eb="4">
      <t>トウ</t>
    </rPh>
    <phoneticPr fontId="3"/>
  </si>
  <si>
    <t>エントリーシート</t>
    <phoneticPr fontId="3"/>
  </si>
  <si>
    <t>ﾌﾘｶﾞﾅ</t>
    <phoneticPr fontId="3"/>
  </si>
  <si>
    <t>〒</t>
    <phoneticPr fontId="3"/>
  </si>
  <si>
    <t>－</t>
    <phoneticPr fontId="3"/>
  </si>
  <si>
    <t>②</t>
    <phoneticPr fontId="3"/>
  </si>
  <si>
    <t>E-mail2</t>
    <phoneticPr fontId="3"/>
  </si>
  <si>
    <t>：</t>
    <phoneticPr fontId="3"/>
  </si>
  <si>
    <t>ｶﾃｺﾞﾘ</t>
    <phoneticPr fontId="3"/>
  </si>
  <si>
    <t>ｽｷﾙﾁｪｯｸ</t>
    <phoneticPr fontId="3"/>
  </si>
  <si>
    <t>25.サービス</t>
    <phoneticPr fontId="3"/>
  </si>
  <si>
    <t>20.コンサルティング</t>
    <phoneticPr fontId="3"/>
  </si>
  <si>
    <t>21.レジャー・フード・ファッション</t>
    <phoneticPr fontId="3"/>
  </si>
  <si>
    <t>青森県</t>
    <phoneticPr fontId="3"/>
  </si>
  <si>
    <t>岩手県</t>
    <phoneticPr fontId="3"/>
  </si>
  <si>
    <t>宮城県</t>
    <phoneticPr fontId="3"/>
  </si>
  <si>
    <t>秋田県</t>
    <phoneticPr fontId="3"/>
  </si>
  <si>
    <t>山形県</t>
    <phoneticPr fontId="3"/>
  </si>
  <si>
    <t>茨城県</t>
    <phoneticPr fontId="3"/>
  </si>
  <si>
    <t>栃木県</t>
    <phoneticPr fontId="3"/>
  </si>
  <si>
    <t>群馬県</t>
    <phoneticPr fontId="3"/>
  </si>
  <si>
    <t>埼玉県</t>
    <phoneticPr fontId="3"/>
  </si>
  <si>
    <t>千葉県</t>
    <phoneticPr fontId="3"/>
  </si>
  <si>
    <t>東京都</t>
    <phoneticPr fontId="3"/>
  </si>
  <si>
    <t>神奈川県</t>
    <phoneticPr fontId="3"/>
  </si>
  <si>
    <t>新潟県</t>
    <phoneticPr fontId="3"/>
  </si>
  <si>
    <t>富山県</t>
    <phoneticPr fontId="3"/>
  </si>
  <si>
    <t>石川県</t>
    <phoneticPr fontId="3"/>
  </si>
  <si>
    <t>福井県</t>
    <phoneticPr fontId="3"/>
  </si>
  <si>
    <t>山梨県</t>
    <phoneticPr fontId="3"/>
  </si>
  <si>
    <t>長野県</t>
    <phoneticPr fontId="3"/>
  </si>
  <si>
    <t>岐阜県</t>
    <phoneticPr fontId="3"/>
  </si>
  <si>
    <t>静岡県</t>
    <phoneticPr fontId="3"/>
  </si>
  <si>
    <t>愛知県</t>
    <phoneticPr fontId="3"/>
  </si>
  <si>
    <t>滋賀県</t>
    <phoneticPr fontId="3"/>
  </si>
  <si>
    <t>京都府</t>
    <phoneticPr fontId="3"/>
  </si>
  <si>
    <t>大阪府</t>
    <phoneticPr fontId="3"/>
  </si>
  <si>
    <t>ﾎｰﾑﾍﾟｰｼﾞ</t>
    <phoneticPr fontId="3"/>
  </si>
  <si>
    <t>兵庫県</t>
    <phoneticPr fontId="3"/>
  </si>
  <si>
    <t>リクナビ</t>
    <phoneticPr fontId="3"/>
  </si>
  <si>
    <t>奈良県</t>
    <phoneticPr fontId="3"/>
  </si>
  <si>
    <t>ｅｎ-ｊａｐａｎ</t>
    <phoneticPr fontId="3"/>
  </si>
  <si>
    <t>和歌山県</t>
    <phoneticPr fontId="3"/>
  </si>
  <si>
    <t>はたらこねっと</t>
    <phoneticPr fontId="3"/>
  </si>
  <si>
    <t>鳥取県</t>
    <phoneticPr fontId="3"/>
  </si>
  <si>
    <t>＠ばる</t>
    <phoneticPr fontId="3"/>
  </si>
  <si>
    <t>岡山県</t>
    <phoneticPr fontId="3"/>
  </si>
  <si>
    <t>ｼﾞｮﾌﾞｴﾝｼﾞﾝ</t>
    <phoneticPr fontId="3"/>
  </si>
  <si>
    <t>広島県</t>
    <phoneticPr fontId="3"/>
  </si>
  <si>
    <t>ﾌﾟﾛｼｰｸ</t>
    <phoneticPr fontId="3"/>
  </si>
  <si>
    <t>山口県</t>
    <phoneticPr fontId="3"/>
  </si>
  <si>
    <t>PowerPoint</t>
    <phoneticPr fontId="3"/>
  </si>
  <si>
    <t>Solid-Works</t>
    <phoneticPr fontId="3"/>
  </si>
  <si>
    <t>Access</t>
    <phoneticPr fontId="3"/>
  </si>
  <si>
    <t>CATIA/V4</t>
    <phoneticPr fontId="3"/>
  </si>
  <si>
    <t>PhotoShop</t>
    <phoneticPr fontId="3"/>
  </si>
  <si>
    <t>CATIA/V5</t>
    <phoneticPr fontId="3"/>
  </si>
  <si>
    <t>Illustrator</t>
    <phoneticPr fontId="3"/>
  </si>
  <si>
    <t>UG</t>
    <phoneticPr fontId="3"/>
  </si>
  <si>
    <t>VISIO</t>
    <phoneticPr fontId="3"/>
  </si>
  <si>
    <t>Pro-E</t>
    <phoneticPr fontId="3"/>
  </si>
  <si>
    <t>FileMaker</t>
    <phoneticPr fontId="3"/>
  </si>
  <si>
    <t>I-DEAS</t>
    <phoneticPr fontId="3"/>
  </si>
  <si>
    <t>CR-5000</t>
    <phoneticPr fontId="3"/>
  </si>
  <si>
    <t>出張</t>
    <rPh sb="0" eb="2">
      <t>シュッチョウ</t>
    </rPh>
    <phoneticPr fontId="3"/>
  </si>
  <si>
    <t>海外勤務</t>
    <rPh sb="0" eb="2">
      <t>カイガイ</t>
    </rPh>
    <rPh sb="2" eb="4">
      <t>キンム</t>
    </rPh>
    <phoneticPr fontId="3"/>
  </si>
  <si>
    <t>国内のみ可能</t>
    <rPh sb="0" eb="2">
      <t>コクナイ</t>
    </rPh>
    <rPh sb="4" eb="6">
      <t>カノウ</t>
    </rPh>
    <phoneticPr fontId="3"/>
  </si>
  <si>
    <t>国内・海外とも可能</t>
    <rPh sb="0" eb="2">
      <t>コクナイ</t>
    </rPh>
    <rPh sb="3" eb="5">
      <t>カイガイ</t>
    </rPh>
    <rPh sb="7" eb="9">
      <t>カノウ</t>
    </rPh>
    <phoneticPr fontId="3"/>
  </si>
  <si>
    <t>←営業所選択</t>
    <rPh sb="1" eb="4">
      <t>エイギョウショ</t>
    </rPh>
    <rPh sb="4" eb="6">
      <t>センタク</t>
    </rPh>
    <phoneticPr fontId="3"/>
  </si>
  <si>
    <t>平成31年</t>
    <rPh sb="0" eb="2">
      <t>ヘイセイ</t>
    </rPh>
    <rPh sb="4" eb="5">
      <t>ネン</t>
    </rPh>
    <phoneticPr fontId="3"/>
  </si>
  <si>
    <t>平成30年</t>
    <rPh sb="0" eb="2">
      <t>ヘイセイ</t>
    </rPh>
    <rPh sb="4" eb="5">
      <t>ネン</t>
    </rPh>
    <phoneticPr fontId="3"/>
  </si>
  <si>
    <t>平成29年</t>
    <rPh sb="0" eb="2">
      <t>ヘイセイ</t>
    </rPh>
    <rPh sb="4" eb="5">
      <t>ネン</t>
    </rPh>
    <phoneticPr fontId="3"/>
  </si>
  <si>
    <t>平成28年</t>
    <rPh sb="0" eb="2">
      <t>ヘイセイ</t>
    </rPh>
    <rPh sb="4" eb="5">
      <t>ネン</t>
    </rPh>
    <phoneticPr fontId="3"/>
  </si>
  <si>
    <t>平成27年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</si>
  <si>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</si>
  <si>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令和2年</t>
    <rPh sb="0" eb="2">
      <t>レイワ</t>
    </rPh>
    <rPh sb="3" eb="4">
      <t>ネン</t>
    </rPh>
    <phoneticPr fontId="3"/>
  </si>
  <si>
    <t>令和3年</t>
    <rPh sb="0" eb="2">
      <t>レイワ</t>
    </rPh>
    <rPh sb="3" eb="4">
      <t>ネン</t>
    </rPh>
    <phoneticPr fontId="3"/>
  </si>
  <si>
    <t>令和6年</t>
    <rPh sb="0" eb="2">
      <t>レイワ</t>
    </rPh>
    <rPh sb="3" eb="4">
      <t>ネン</t>
    </rPh>
    <phoneticPr fontId="3"/>
  </si>
  <si>
    <t>令和5年</t>
    <rPh sb="0" eb="2">
      <t>レイワ</t>
    </rPh>
    <rPh sb="3" eb="4">
      <t>ネン</t>
    </rPh>
    <phoneticPr fontId="3"/>
  </si>
  <si>
    <t>令和4年</t>
    <rPh sb="0" eb="2">
      <t>レイワ</t>
    </rPh>
    <rPh sb="3" eb="4">
      <t>ネン</t>
    </rPh>
    <phoneticPr fontId="3"/>
  </si>
  <si>
    <t>令和1年</t>
    <rPh sb="0" eb="2">
      <t>レイワ</t>
    </rPh>
    <rPh sb="3" eb="4">
      <t>ネン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</si>
</sst>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yyyy&quot;年&quot;m&quot;月&quot;d&quot;日&quot;;@"/>
  </numFmts>
  <fonts count="33" x14ac:knownFonts="1">
    <font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0"/>
      <color indexed="36"/>
      <name val="ＭＳ Ｐゴシック"/>
      <family val="3"/>
      <charset val="128"/>
    </font>
    <font>
      <sz val="12"/>
      <name val="HG丸ｺﾞｼｯｸM-PRO"/>
      <family val="3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2"/>
      <name val="ＭＳ Ｐゴシック"/>
      <family val="3"/>
      <charset val="128"/>
    </font>
    <font>
      <b/>
      <sz val="12"/>
      <name val="ＭＳ ゴシック"/>
      <family val="3"/>
      <charset val="128"/>
    </font>
    <font>
      <sz val="9"/>
      <name val="ＭＳ Ｐゴシック"/>
      <family val="3"/>
      <charset val="128"/>
    </font>
    <font>
      <b/>
      <sz val="10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b/>
      <sz val="11"/>
      <name val="HG丸ｺﾞｼｯｸM-PRO"/>
      <family val="3"/>
      <charset val="128"/>
    </font>
    <font>
      <sz val="10"/>
      <color indexed="9"/>
      <name val="ＭＳ Ｐゴシック"/>
      <family val="3"/>
      <charset val="128"/>
    </font>
    <font>
      <sz val="8"/>
      <name val="ＭＳ Ｐ明朝"/>
      <family val="1"/>
      <charset val="128"/>
    </font>
    <font>
      <sz val="11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23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0"/>
      <color indexed="10"/>
      <name val="ＭＳ Ｐ明朝"/>
      <family val="1"/>
      <charset val="128"/>
    </font>
    <font>
      <b/>
      <sz val="7"/>
      <color indexed="10"/>
      <name val="ＭＳ Ｐ明朝"/>
      <family val="1"/>
      <charset val="128"/>
    </font>
    <font>
      <sz val="10"/>
      <color indexed="22"/>
      <name val="ＭＳ Ｐゴシック"/>
      <family val="3"/>
      <charset val="128"/>
    </font>
    <font>
      <sz val="10"/>
      <color indexed="55"/>
      <name val="ＭＳ Ｐゴシック"/>
      <family val="3"/>
      <charset val="128"/>
    </font>
    <font>
      <sz val="10"/>
      <color theme="0"/>
      <name val="ＭＳ Ｐゴシック"/>
      <family val="3"/>
      <charset val="128"/>
    </font>
    <font>
      <sz val="9"/>
      <color rgb="FF000000"/>
      <name val="MS UI Gothic"/>
      <family val="3"/>
      <charset val="128"/>
    </font>
    <font>
      <sz val="10"/>
      <color rgb="FFFF0000"/>
      <name val="ＭＳ Ｐゴシック"/>
      <family val="3"/>
      <charset val="128"/>
    </font>
    <font>
      <b/>
      <sz val="10"/>
      <color rgb="FF0000FF"/>
      <name val="ＭＳ Ｐゴシック"/>
      <family val="3"/>
      <charset val="128"/>
    </font>
    <font>
      <b/>
      <sz val="10"/>
      <color rgb="FF00800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6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18" fillId="0" borderId="0"/>
  </cellStyleXfs>
  <cellXfs count="545">
    <xf numFmtId="0" fontId="0" fillId="0" borderId="0" xfId="0">
      <alignment vertical="center"/>
    </xf>
    <xf numFmtId="0" fontId="6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0" fillId="2" borderId="0" xfId="0" applyFill="1">
      <alignment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right" vertical="center"/>
    </xf>
    <xf numFmtId="0" fontId="0" fillId="0" borderId="0" xfId="0" applyFill="1">
      <alignment vertical="center"/>
    </xf>
    <xf numFmtId="0" fontId="0" fillId="0" borderId="0" xfId="0" applyProtection="1">
      <alignment vertical="center"/>
      <protection locked="0"/>
    </xf>
    <xf numFmtId="0" fontId="0" fillId="0" borderId="3" xfId="0" applyNumberFormat="1" applyBorder="1" applyAlignment="1" applyProtection="1">
      <alignment horizontal="center" vertical="center"/>
      <protection locked="0"/>
    </xf>
    <xf numFmtId="0" fontId="0" fillId="0" borderId="2" xfId="0" applyNumberFormat="1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</xf>
    <xf numFmtId="0" fontId="0" fillId="2" borderId="7" xfId="0" applyFill="1" applyBorder="1" applyAlignment="1" applyProtection="1">
      <alignment horizontal="center" vertical="center"/>
      <protection locked="0"/>
    </xf>
    <xf numFmtId="0" fontId="0" fillId="2" borderId="0" xfId="0" applyFill="1" applyAlignment="1">
      <alignment horizontal="right" vertical="center"/>
    </xf>
    <xf numFmtId="0" fontId="0" fillId="2" borderId="0" xfId="0" applyFill="1" applyProtection="1">
      <alignment vertical="center"/>
    </xf>
    <xf numFmtId="0" fontId="6" fillId="0" borderId="8" xfId="0" applyFont="1" applyBorder="1" applyAlignment="1">
      <alignment horizontal="center" vertical="center"/>
    </xf>
    <xf numFmtId="176" fontId="6" fillId="0" borderId="3" xfId="0" applyNumberFormat="1" applyFont="1" applyBorder="1" applyAlignment="1">
      <alignment horizontal="center" vertical="center"/>
    </xf>
    <xf numFmtId="176" fontId="6" fillId="0" borderId="9" xfId="0" applyNumberFormat="1" applyFont="1" applyBorder="1" applyAlignment="1">
      <alignment horizontal="center" vertical="center"/>
    </xf>
    <xf numFmtId="176" fontId="6" fillId="0" borderId="2" xfId="0" applyNumberFormat="1" applyFont="1" applyBorder="1" applyAlignment="1">
      <alignment horizontal="center" vertical="center"/>
    </xf>
    <xf numFmtId="176" fontId="6" fillId="0" borderId="8" xfId="0" applyNumberFormat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176" fontId="6" fillId="0" borderId="7" xfId="0" applyNumberFormat="1" applyFont="1" applyBorder="1" applyAlignment="1">
      <alignment horizontal="center" vertical="center"/>
    </xf>
    <xf numFmtId="14" fontId="6" fillId="0" borderId="10" xfId="0" applyNumberFormat="1" applyFont="1" applyBorder="1" applyAlignment="1">
      <alignment horizontal="center" vertical="center"/>
    </xf>
    <xf numFmtId="0" fontId="0" fillId="0" borderId="7" xfId="0" applyBorder="1" applyAlignment="1" applyProtection="1">
      <alignment horizontal="center" vertical="center"/>
    </xf>
    <xf numFmtId="0" fontId="16" fillId="0" borderId="0" xfId="0" applyFont="1" applyProtection="1">
      <alignment vertical="center"/>
      <protection locked="0"/>
    </xf>
    <xf numFmtId="0" fontId="16" fillId="0" borderId="0" xfId="0" applyFont="1">
      <alignment vertical="center"/>
    </xf>
    <xf numFmtId="49" fontId="16" fillId="0" borderId="0" xfId="0" applyNumberFormat="1" applyFont="1">
      <alignment vertical="center"/>
    </xf>
    <xf numFmtId="0" fontId="1" fillId="0" borderId="0" xfId="0" applyFont="1">
      <alignment vertic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2" xfId="0" applyFont="1" applyBorder="1" applyAlignment="1" applyProtection="1">
      <alignment horizontal="center" vertical="center"/>
    </xf>
    <xf numFmtId="0" fontId="0" fillId="0" borderId="2" xfId="0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distributed" vertical="center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0" fillId="2" borderId="11" xfId="0" applyFill="1" applyBorder="1" applyAlignment="1" applyProtection="1">
      <alignment horizontal="center" vertical="center"/>
      <protection locked="0"/>
    </xf>
    <xf numFmtId="0" fontId="16" fillId="0" borderId="0" xfId="0" quotePrefix="1" applyFont="1">
      <alignment vertical="center"/>
    </xf>
    <xf numFmtId="0" fontId="20" fillId="2" borderId="0" xfId="0" applyFont="1" applyFill="1">
      <alignment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8" xfId="0" applyFont="1" applyFill="1" applyBorder="1" applyAlignment="1" applyProtection="1">
      <alignment horizontal="center" vertical="center"/>
    </xf>
    <xf numFmtId="49" fontId="20" fillId="2" borderId="0" xfId="0" applyNumberFormat="1" applyFont="1" applyFill="1" applyAlignment="1" applyProtection="1">
      <alignment horizontal="left" vertical="center"/>
    </xf>
    <xf numFmtId="0" fontId="20" fillId="2" borderId="0" xfId="0" applyFont="1" applyFill="1" applyAlignment="1" applyProtection="1">
      <alignment horizontal="left" vertical="center"/>
    </xf>
    <xf numFmtId="49" fontId="20" fillId="2" borderId="0" xfId="0" applyNumberFormat="1" applyFont="1" applyFill="1" applyAlignment="1" applyProtection="1">
      <alignment horizontal="left" vertical="center"/>
      <protection locked="0" hidden="1"/>
    </xf>
    <xf numFmtId="49" fontId="20" fillId="2" borderId="0" xfId="0" applyNumberFormat="1" applyFont="1" applyFill="1" applyAlignment="1" applyProtection="1">
      <alignment horizontal="center" vertical="center"/>
    </xf>
    <xf numFmtId="49" fontId="23" fillId="0" borderId="0" xfId="0" applyNumberFormat="1" applyFont="1">
      <alignment vertical="center"/>
    </xf>
    <xf numFmtId="0" fontId="23" fillId="0" borderId="0" xfId="0" applyFont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6" fillId="0" borderId="12" xfId="0" applyFont="1" applyFill="1" applyBorder="1" applyAlignment="1" applyProtection="1">
      <alignment horizontal="distributed" vertical="center"/>
    </xf>
    <xf numFmtId="0" fontId="0" fillId="0" borderId="10" xfId="0" applyFill="1" applyBorder="1" applyAlignment="1" applyProtection="1">
      <alignment horizontal="center" vertical="center"/>
    </xf>
    <xf numFmtId="0" fontId="0" fillId="0" borderId="13" xfId="0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6" fillId="0" borderId="3" xfId="0" applyFont="1" applyBorder="1" applyAlignment="1" applyProtection="1">
      <alignment horizontal="center" vertical="center"/>
    </xf>
    <xf numFmtId="0" fontId="0" fillId="0" borderId="0" xfId="0" applyFill="1" applyProtection="1">
      <alignment vertical="center"/>
    </xf>
    <xf numFmtId="0" fontId="16" fillId="0" borderId="0" xfId="0" applyFont="1" applyFill="1" applyProtection="1">
      <alignment vertical="center"/>
    </xf>
    <xf numFmtId="0" fontId="16" fillId="0" borderId="0" xfId="0" applyFont="1" applyProtection="1">
      <alignment vertical="center"/>
    </xf>
    <xf numFmtId="0" fontId="1" fillId="0" borderId="0" xfId="0" applyFont="1" applyProtection="1">
      <alignment vertical="center"/>
    </xf>
    <xf numFmtId="0" fontId="0" fillId="0" borderId="0" xfId="0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right" vertical="center"/>
    </xf>
    <xf numFmtId="0" fontId="16" fillId="0" borderId="0" xfId="0" applyFont="1" applyFill="1" applyProtection="1">
      <alignment vertical="center"/>
      <protection locked="0"/>
    </xf>
    <xf numFmtId="0" fontId="16" fillId="0" borderId="0" xfId="0" quotePrefix="1" applyFont="1" applyFill="1" applyProtection="1">
      <alignment vertical="center"/>
    </xf>
    <xf numFmtId="0" fontId="16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left" vertical="center"/>
    </xf>
    <xf numFmtId="0" fontId="1" fillId="0" borderId="15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0" borderId="16" xfId="0" applyFont="1" applyBorder="1" applyAlignment="1" applyProtection="1">
      <alignment horizontal="center" vertical="center"/>
    </xf>
    <xf numFmtId="0" fontId="0" fillId="0" borderId="3" xfId="0" applyNumberFormat="1" applyBorder="1" applyAlignment="1" applyProtection="1">
      <alignment horizontal="center" vertical="center"/>
    </xf>
    <xf numFmtId="176" fontId="6" fillId="0" borderId="3" xfId="0" applyNumberFormat="1" applyFont="1" applyBorder="1" applyAlignment="1" applyProtection="1">
      <alignment horizontal="center" vertical="center"/>
    </xf>
    <xf numFmtId="176" fontId="6" fillId="0" borderId="9" xfId="0" applyNumberFormat="1" applyFont="1" applyBorder="1" applyAlignment="1" applyProtection="1">
      <alignment horizontal="center" vertical="center"/>
    </xf>
    <xf numFmtId="49" fontId="16" fillId="0" borderId="0" xfId="0" applyNumberFormat="1" applyFont="1" applyFill="1" applyAlignment="1" applyProtection="1">
      <alignment horizontal="center" vertical="center"/>
    </xf>
    <xf numFmtId="49" fontId="16" fillId="0" borderId="0" xfId="0" applyNumberFormat="1" applyFont="1" applyFill="1" applyProtection="1">
      <alignment vertical="center"/>
    </xf>
    <xf numFmtId="49" fontId="16" fillId="0" borderId="0" xfId="0" applyNumberFormat="1" applyFont="1" applyProtection="1">
      <alignment vertical="center"/>
    </xf>
    <xf numFmtId="49" fontId="1" fillId="0" borderId="0" xfId="0" applyNumberFormat="1" applyFont="1" applyProtection="1">
      <alignment vertical="center"/>
    </xf>
    <xf numFmtId="14" fontId="6" fillId="0" borderId="10" xfId="0" applyNumberFormat="1" applyFont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/>
    </xf>
    <xf numFmtId="0" fontId="0" fillId="0" borderId="17" xfId="0" applyNumberFormat="1" applyBorder="1" applyAlignment="1" applyProtection="1">
      <alignment horizontal="center" vertical="center"/>
    </xf>
    <xf numFmtId="0" fontId="0" fillId="0" borderId="2" xfId="0" applyNumberFormat="1" applyBorder="1" applyAlignment="1" applyProtection="1">
      <alignment horizontal="center" vertical="center"/>
    </xf>
    <xf numFmtId="176" fontId="6" fillId="0" borderId="2" xfId="0" applyNumberFormat="1" applyFont="1" applyBorder="1" applyAlignment="1" applyProtection="1">
      <alignment horizontal="center" vertical="center"/>
    </xf>
    <xf numFmtId="176" fontId="6" fillId="0" borderId="8" xfId="0" applyNumberFormat="1" applyFont="1" applyBorder="1" applyAlignment="1" applyProtection="1">
      <alignment horizontal="center" vertical="center"/>
    </xf>
    <xf numFmtId="0" fontId="0" fillId="0" borderId="2" xfId="0" applyBorder="1" applyAlignment="1" applyProtection="1">
      <alignment horizontal="left" vertical="center"/>
    </xf>
    <xf numFmtId="0" fontId="0" fillId="0" borderId="8" xfId="0" applyBorder="1" applyAlignment="1" applyProtection="1">
      <alignment horizontal="left" vertical="center"/>
    </xf>
    <xf numFmtId="0" fontId="0" fillId="0" borderId="0" xfId="0" applyFill="1" applyProtection="1">
      <alignment vertical="center"/>
      <protection locked="0"/>
    </xf>
    <xf numFmtId="0" fontId="1" fillId="0" borderId="17" xfId="0" applyFont="1" applyFill="1" applyBorder="1" applyAlignment="1" applyProtection="1">
      <alignment horizontal="center" vertical="center"/>
    </xf>
    <xf numFmtId="0" fontId="1" fillId="0" borderId="7" xfId="0" applyFont="1" applyFill="1" applyBorder="1" applyAlignment="1" applyProtection="1">
      <alignment horizontal="center" vertical="center"/>
    </xf>
    <xf numFmtId="0" fontId="20" fillId="0" borderId="0" xfId="0" applyFont="1" applyFill="1" applyProtection="1">
      <alignment vertical="center"/>
    </xf>
    <xf numFmtId="49" fontId="20" fillId="0" borderId="0" xfId="0" applyNumberFormat="1" applyFont="1" applyFill="1" applyAlignment="1" applyProtection="1">
      <alignment horizontal="left" vertical="center"/>
      <protection hidden="1"/>
    </xf>
    <xf numFmtId="49" fontId="20" fillId="0" borderId="0" xfId="0" applyNumberFormat="1" applyFont="1" applyFill="1" applyAlignment="1" applyProtection="1">
      <alignment horizontal="left" vertical="center"/>
    </xf>
    <xf numFmtId="49" fontId="6" fillId="0" borderId="2" xfId="0" applyNumberFormat="1" applyFont="1" applyBorder="1" applyAlignment="1" applyProtection="1">
      <alignment horizontal="center" vertical="center"/>
    </xf>
    <xf numFmtId="0" fontId="6" fillId="0" borderId="8" xfId="0" applyFont="1" applyBorder="1" applyAlignment="1" applyProtection="1">
      <alignment horizontal="center" vertical="center"/>
    </xf>
    <xf numFmtId="0" fontId="19" fillId="0" borderId="0" xfId="2" applyFont="1" applyFill="1" applyBorder="1" applyAlignment="1" applyProtection="1">
      <alignment vertical="center"/>
    </xf>
    <xf numFmtId="0" fontId="0" fillId="0" borderId="17" xfId="0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49" fontId="20" fillId="0" borderId="0" xfId="0" applyNumberFormat="1" applyFont="1" applyFill="1" applyAlignment="1" applyProtection="1">
      <alignment horizontal="center" vertical="center"/>
      <protection hidden="1"/>
    </xf>
    <xf numFmtId="49" fontId="20" fillId="0" borderId="0" xfId="0" applyNumberFormat="1" applyFont="1" applyFill="1" applyAlignment="1" applyProtection="1">
      <alignment horizontal="center" vertical="center"/>
    </xf>
    <xf numFmtId="0" fontId="20" fillId="0" borderId="0" xfId="0" applyFont="1" applyFill="1" applyAlignment="1" applyProtection="1">
      <alignment horizontal="left" vertical="center"/>
    </xf>
    <xf numFmtId="0" fontId="0" fillId="0" borderId="18" xfId="0" applyFill="1" applyBorder="1" applyAlignment="1" applyProtection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0" fontId="0" fillId="0" borderId="0" xfId="0" applyFill="1" applyAlignment="1" applyProtection="1">
      <alignment horizontal="right" vertical="center"/>
    </xf>
    <xf numFmtId="0" fontId="0" fillId="0" borderId="5" xfId="0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left" vertical="center"/>
    </xf>
    <xf numFmtId="0" fontId="1" fillId="0" borderId="17" xfId="0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/>
    </xf>
    <xf numFmtId="0" fontId="1" fillId="0" borderId="12" xfId="0" applyFont="1" applyBorder="1" applyAlignment="1" applyProtection="1">
      <alignment vertical="center"/>
    </xf>
    <xf numFmtId="0" fontId="1" fillId="0" borderId="17" xfId="0" applyFont="1" applyBorder="1" applyAlignment="1" applyProtection="1">
      <alignment horizontal="left" vertical="center"/>
    </xf>
    <xf numFmtId="0" fontId="1" fillId="0" borderId="7" xfId="0" applyFont="1" applyBorder="1" applyAlignment="1" applyProtection="1">
      <alignment horizontal="left" vertical="center"/>
    </xf>
    <xf numFmtId="0" fontId="10" fillId="0" borderId="20" xfId="0" applyFont="1" applyBorder="1" applyAlignment="1" applyProtection="1">
      <alignment horizontal="left" vertical="center" wrapText="1" shrinkToFit="1"/>
    </xf>
    <xf numFmtId="0" fontId="10" fillId="0" borderId="21" xfId="0" applyFont="1" applyBorder="1" applyAlignment="1" applyProtection="1">
      <alignment horizontal="left" vertical="center" wrapText="1" shrinkToFit="1"/>
    </xf>
    <xf numFmtId="0" fontId="10" fillId="0" borderId="22" xfId="0" applyFont="1" applyBorder="1" applyAlignment="1" applyProtection="1">
      <alignment horizontal="left" vertical="center" wrapText="1" shrinkToFit="1"/>
    </xf>
    <xf numFmtId="0" fontId="10" fillId="0" borderId="16" xfId="0" applyFont="1" applyBorder="1" applyAlignment="1" applyProtection="1">
      <alignment horizontal="left" vertical="center" wrapText="1" shrinkToFit="1"/>
    </xf>
    <xf numFmtId="0" fontId="16" fillId="0" borderId="0" xfId="0" applyFont="1" applyFill="1">
      <alignment vertical="center"/>
    </xf>
    <xf numFmtId="0" fontId="16" fillId="0" borderId="0" xfId="0" quotePrefix="1" applyFont="1" applyFill="1">
      <alignment vertical="center"/>
    </xf>
    <xf numFmtId="0" fontId="1" fillId="0" borderId="3" xfId="0" applyFont="1" applyBorder="1" applyAlignment="1" applyProtection="1">
      <alignment horizontal="left" vertical="center"/>
    </xf>
    <xf numFmtId="0" fontId="1" fillId="0" borderId="9" xfId="0" applyFont="1" applyBorder="1" applyAlignment="1" applyProtection="1">
      <alignment horizontal="left" vertical="center"/>
    </xf>
    <xf numFmtId="0" fontId="1" fillId="0" borderId="17" xfId="0" applyFont="1" applyFill="1" applyBorder="1" applyAlignment="1" applyProtection="1">
      <alignment horizontal="left" vertical="center"/>
    </xf>
    <xf numFmtId="0" fontId="1" fillId="0" borderId="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13" xfId="0" applyFont="1" applyFill="1" applyBorder="1" applyAlignment="1" applyProtection="1">
      <alignment horizontal="left" vertical="center"/>
    </xf>
    <xf numFmtId="176" fontId="6" fillId="0" borderId="7" xfId="0" applyNumberFormat="1" applyFont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center" vertical="center"/>
    </xf>
    <xf numFmtId="0" fontId="0" fillId="2" borderId="7" xfId="0" applyFill="1" applyBorder="1" applyAlignment="1" applyProtection="1">
      <alignment horizontal="center" vertical="center"/>
    </xf>
    <xf numFmtId="0" fontId="0" fillId="2" borderId="11" xfId="0" applyFill="1" applyBorder="1" applyAlignment="1" applyProtection="1">
      <alignment horizontal="center" vertical="center"/>
    </xf>
    <xf numFmtId="0" fontId="0" fillId="0" borderId="20" xfId="0" applyBorder="1" applyAlignment="1" applyProtection="1">
      <alignment horizontal="left" vertical="center" wrapText="1" shrinkToFit="1"/>
    </xf>
    <xf numFmtId="0" fontId="0" fillId="0" borderId="21" xfId="0" applyBorder="1" applyAlignment="1" applyProtection="1">
      <alignment horizontal="left" vertical="center" wrapText="1" shrinkToFit="1"/>
    </xf>
    <xf numFmtId="0" fontId="0" fillId="0" borderId="22" xfId="0" applyBorder="1" applyAlignment="1" applyProtection="1">
      <alignment horizontal="left" vertical="center" wrapText="1" shrinkToFit="1"/>
    </xf>
    <xf numFmtId="0" fontId="1" fillId="0" borderId="0" xfId="0" applyFont="1" applyFill="1">
      <alignment vertical="center"/>
    </xf>
    <xf numFmtId="0" fontId="0" fillId="0" borderId="17" xfId="0" applyFill="1" applyBorder="1" applyAlignment="1" applyProtection="1">
      <alignment horizontal="center" vertical="center"/>
    </xf>
    <xf numFmtId="0" fontId="0" fillId="0" borderId="21" xfId="0" applyBorder="1" applyAlignment="1" applyProtection="1">
      <alignment horizontal="left" vertical="center" wrapText="1"/>
    </xf>
    <xf numFmtId="49" fontId="1" fillId="0" borderId="0" xfId="0" applyNumberFormat="1" applyFont="1">
      <alignment vertical="center"/>
    </xf>
    <xf numFmtId="0" fontId="26" fillId="2" borderId="0" xfId="0" applyFont="1" applyFill="1" applyAlignment="1">
      <alignment vertical="center"/>
    </xf>
    <xf numFmtId="0" fontId="26" fillId="2" borderId="0" xfId="0" applyFont="1" applyFill="1">
      <alignment vertical="center"/>
    </xf>
    <xf numFmtId="0" fontId="0" fillId="3" borderId="23" xfId="0" applyFill="1" applyBorder="1">
      <alignment vertical="center"/>
    </xf>
    <xf numFmtId="0" fontId="0" fillId="3" borderId="24" xfId="0" applyFill="1" applyBorder="1">
      <alignment vertical="center"/>
    </xf>
    <xf numFmtId="0" fontId="0" fillId="3" borderId="25" xfId="0" applyFill="1" applyBorder="1">
      <alignment vertical="center"/>
    </xf>
    <xf numFmtId="0" fontId="0" fillId="3" borderId="26" xfId="0" applyFill="1" applyBorder="1">
      <alignment vertical="center"/>
    </xf>
    <xf numFmtId="0" fontId="0" fillId="3" borderId="27" xfId="0" applyFill="1" applyBorder="1">
      <alignment vertical="center"/>
    </xf>
    <xf numFmtId="0" fontId="0" fillId="3" borderId="28" xfId="0" applyFill="1" applyBorder="1">
      <alignment vertical="center"/>
    </xf>
    <xf numFmtId="0" fontId="16" fillId="0" borderId="0" xfId="0" applyFont="1" applyAlignment="1">
      <alignment horizontal="center" vertical="center"/>
    </xf>
    <xf numFmtId="49" fontId="16" fillId="0" borderId="0" xfId="0" applyNumberFormat="1" applyFont="1" applyFill="1" applyAlignment="1">
      <alignment horizontal="center" vertical="center"/>
    </xf>
    <xf numFmtId="0" fontId="16" fillId="0" borderId="0" xfId="0" applyNumberFormat="1" applyFont="1">
      <alignment vertical="center"/>
    </xf>
    <xf numFmtId="0" fontId="19" fillId="0" borderId="0" xfId="2" applyFont="1" applyFill="1" applyBorder="1" applyAlignment="1">
      <alignment vertical="center"/>
    </xf>
    <xf numFmtId="0" fontId="23" fillId="0" borderId="3" xfId="0" applyNumberFormat="1" applyFont="1" applyBorder="1" applyAlignment="1" applyProtection="1">
      <alignment horizontal="center" vertical="center"/>
      <protection locked="0"/>
    </xf>
    <xf numFmtId="0" fontId="23" fillId="0" borderId="2" xfId="0" applyFont="1" applyBorder="1" applyAlignment="1" applyProtection="1">
      <alignment horizontal="center" vertical="center"/>
    </xf>
    <xf numFmtId="0" fontId="23" fillId="0" borderId="12" xfId="0" applyFont="1" applyBorder="1" applyAlignment="1" applyProtection="1">
      <alignment vertical="center"/>
    </xf>
    <xf numFmtId="0" fontId="23" fillId="0" borderId="2" xfId="0" applyFont="1" applyBorder="1" applyAlignment="1" applyProtection="1">
      <alignment horizontal="left" vertical="center"/>
    </xf>
    <xf numFmtId="0" fontId="27" fillId="2" borderId="0" xfId="0" applyFont="1" applyFill="1">
      <alignment vertical="center"/>
    </xf>
    <xf numFmtId="0" fontId="0" fillId="3" borderId="29" xfId="0" applyFill="1" applyBorder="1">
      <alignment vertical="center"/>
    </xf>
    <xf numFmtId="0" fontId="0" fillId="3" borderId="30" xfId="0" applyFill="1" applyBorder="1">
      <alignment vertical="center"/>
    </xf>
    <xf numFmtId="0" fontId="0" fillId="2" borderId="25" xfId="0" applyFill="1" applyBorder="1" applyAlignment="1">
      <alignment vertical="center"/>
    </xf>
    <xf numFmtId="0" fontId="11" fillId="2" borderId="25" xfId="0" applyFont="1" applyFill="1" applyBorder="1" applyAlignment="1">
      <alignment vertical="center"/>
    </xf>
    <xf numFmtId="0" fontId="0" fillId="3" borderId="0" xfId="0" applyFill="1" applyAlignment="1" applyProtection="1">
      <alignment horizontal="center" vertical="center"/>
      <protection locked="0"/>
    </xf>
    <xf numFmtId="0" fontId="0" fillId="2" borderId="0" xfId="0" applyFill="1" applyAlignment="1">
      <alignment vertical="center"/>
    </xf>
    <xf numFmtId="0" fontId="0" fillId="4" borderId="0" xfId="0" applyFill="1">
      <alignment vertical="center"/>
    </xf>
    <xf numFmtId="0" fontId="11" fillId="4" borderId="0" xfId="0" applyFont="1" applyFill="1">
      <alignment vertical="center"/>
    </xf>
    <xf numFmtId="0" fontId="0" fillId="4" borderId="0" xfId="0" applyFill="1" applyBorder="1">
      <alignment vertical="center"/>
    </xf>
    <xf numFmtId="0" fontId="7" fillId="4" borderId="0" xfId="0" applyFont="1" applyFill="1" applyBorder="1" applyAlignment="1">
      <alignment horizontal="right" vertical="center"/>
    </xf>
    <xf numFmtId="0" fontId="9" fillId="4" borderId="0" xfId="0" applyFont="1" applyFill="1" applyBorder="1" applyAlignment="1">
      <alignment horizontal="center" vertical="center"/>
    </xf>
    <xf numFmtId="0" fontId="0" fillId="4" borderId="0" xfId="0" applyFill="1" applyBorder="1" applyAlignment="1">
      <alignment vertical="center"/>
    </xf>
    <xf numFmtId="0" fontId="7" fillId="4" borderId="0" xfId="0" applyFont="1" applyFill="1" applyBorder="1" applyAlignment="1">
      <alignment horizontal="left" vertical="center" wrapText="1"/>
    </xf>
    <xf numFmtId="0" fontId="0" fillId="4" borderId="0" xfId="0" applyFill="1" applyBorder="1" applyAlignment="1">
      <alignment horizontal="left" vertical="center"/>
    </xf>
    <xf numFmtId="49" fontId="6" fillId="4" borderId="0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28" fillId="0" borderId="0" xfId="0" applyFont="1" applyProtection="1">
      <alignment vertical="center"/>
      <protection locked="0"/>
    </xf>
    <xf numFmtId="0" fontId="28" fillId="0" borderId="0" xfId="0" applyFont="1">
      <alignment vertical="center"/>
    </xf>
    <xf numFmtId="0" fontId="28" fillId="0" borderId="12" xfId="0" applyFont="1" applyBorder="1" applyAlignment="1" applyProtection="1">
      <alignment vertical="center"/>
    </xf>
    <xf numFmtId="0" fontId="7" fillId="4" borderId="0" xfId="0" applyFont="1" applyFill="1" applyBorder="1" applyAlignment="1">
      <alignment horizontal="left" vertical="center" wrapText="1"/>
    </xf>
    <xf numFmtId="0" fontId="7" fillId="4" borderId="0" xfId="0" applyFont="1" applyFill="1" applyBorder="1" applyAlignment="1">
      <alignment horizontal="left" vertical="center"/>
    </xf>
    <xf numFmtId="0" fontId="7" fillId="4" borderId="0" xfId="0" applyFont="1" applyFill="1" applyBorder="1" applyAlignment="1">
      <alignment horizontal="left" vertical="top" wrapText="1"/>
    </xf>
    <xf numFmtId="49" fontId="7" fillId="4" borderId="0" xfId="0" applyNumberFormat="1" applyFont="1" applyFill="1" applyBorder="1" applyAlignment="1">
      <alignment horizontal="left" vertical="center" wrapText="1"/>
    </xf>
    <xf numFmtId="49" fontId="7" fillId="4" borderId="0" xfId="0" applyNumberFormat="1" applyFont="1" applyFill="1" applyBorder="1" applyAlignment="1">
      <alignment horizontal="left" vertical="center"/>
    </xf>
    <xf numFmtId="0" fontId="9" fillId="4" borderId="0" xfId="0" applyFont="1" applyFill="1" applyBorder="1" applyAlignment="1">
      <alignment horizontal="center" vertical="center"/>
    </xf>
    <xf numFmtId="0" fontId="23" fillId="0" borderId="17" xfId="0" applyFont="1" applyBorder="1" applyAlignment="1" applyProtection="1">
      <alignment horizontal="left" vertical="center"/>
      <protection locked="0"/>
    </xf>
    <xf numFmtId="0" fontId="23" fillId="0" borderId="2" xfId="0" applyFont="1" applyBorder="1" applyAlignment="1" applyProtection="1">
      <alignment horizontal="left" vertical="center"/>
      <protection locked="0"/>
    </xf>
    <xf numFmtId="0" fontId="23" fillId="0" borderId="8" xfId="0" applyFont="1" applyBorder="1" applyAlignment="1" applyProtection="1">
      <alignment horizontal="left" vertical="center"/>
      <protection locked="0"/>
    </xf>
    <xf numFmtId="0" fontId="0" fillId="3" borderId="23" xfId="0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0" fontId="0" fillId="3" borderId="25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26" xfId="0" applyFill="1" applyBorder="1" applyAlignment="1">
      <alignment horizontal="center" vertical="center"/>
    </xf>
    <xf numFmtId="0" fontId="0" fillId="3" borderId="27" xfId="0" applyFill="1" applyBorder="1" applyAlignment="1">
      <alignment horizontal="center" vertical="center"/>
    </xf>
    <xf numFmtId="0" fontId="0" fillId="3" borderId="30" xfId="0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0" fontId="23" fillId="0" borderId="7" xfId="0" applyFont="1" applyBorder="1" applyAlignment="1" applyProtection="1">
      <alignment horizontal="left" vertical="center"/>
      <protection locked="0"/>
    </xf>
    <xf numFmtId="0" fontId="23" fillId="0" borderId="2" xfId="0" applyFont="1" applyBorder="1" applyAlignment="1" applyProtection="1">
      <alignment horizontal="center" vertical="center"/>
      <protection locked="0"/>
    </xf>
    <xf numFmtId="0" fontId="23" fillId="0" borderId="8" xfId="0" applyFont="1" applyBorder="1" applyAlignment="1" applyProtection="1">
      <alignment horizontal="center" vertical="center"/>
      <protection locked="0"/>
    </xf>
    <xf numFmtId="0" fontId="23" fillId="0" borderId="31" xfId="0" applyFont="1" applyBorder="1" applyAlignment="1" applyProtection="1">
      <alignment horizontal="left" vertical="center"/>
      <protection locked="0"/>
    </xf>
    <xf numFmtId="0" fontId="23" fillId="0" borderId="12" xfId="0" applyFont="1" applyBorder="1" applyAlignment="1" applyProtection="1">
      <alignment horizontal="left" vertical="center"/>
      <protection locked="0"/>
    </xf>
    <xf numFmtId="0" fontId="23" fillId="0" borderId="32" xfId="0" applyFont="1" applyBorder="1" applyAlignment="1" applyProtection="1">
      <alignment horizontal="left" vertical="center"/>
      <protection locked="0"/>
    </xf>
    <xf numFmtId="0" fontId="6" fillId="0" borderId="31" xfId="0" applyFont="1" applyBorder="1" applyAlignment="1" applyProtection="1">
      <alignment horizontal="center" vertical="center"/>
    </xf>
    <xf numFmtId="0" fontId="6" fillId="0" borderId="12" xfId="0" applyFont="1" applyBorder="1" applyAlignment="1" applyProtection="1">
      <alignment horizontal="center" vertical="center"/>
    </xf>
    <xf numFmtId="0" fontId="6" fillId="0" borderId="32" xfId="0" applyFont="1" applyBorder="1" applyAlignment="1" applyProtection="1">
      <alignment horizontal="center" vertical="center"/>
    </xf>
    <xf numFmtId="0" fontId="23" fillId="0" borderId="15" xfId="0" applyFont="1" applyBorder="1" applyAlignment="1" applyProtection="1">
      <alignment horizontal="left" vertical="center"/>
      <protection locked="0"/>
    </xf>
    <xf numFmtId="0" fontId="23" fillId="0" borderId="3" xfId="0" applyFont="1" applyBorder="1" applyAlignment="1" applyProtection="1">
      <alignment horizontal="left" vertical="center"/>
      <protection locked="0"/>
    </xf>
    <xf numFmtId="0" fontId="23" fillId="0" borderId="9" xfId="0" applyFont="1" applyBorder="1" applyAlignment="1" applyProtection="1">
      <alignment horizontal="left" vertical="center"/>
      <protection locked="0"/>
    </xf>
    <xf numFmtId="0" fontId="6" fillId="0" borderId="33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6" fillId="0" borderId="35" xfId="0" applyFont="1" applyBorder="1" applyAlignment="1" applyProtection="1">
      <alignment horizontal="center" vertical="center"/>
    </xf>
    <xf numFmtId="0" fontId="6" fillId="0" borderId="36" xfId="0" applyFont="1" applyBorder="1" applyAlignment="1" applyProtection="1">
      <alignment horizontal="center" vertical="center"/>
    </xf>
    <xf numFmtId="0" fontId="10" fillId="0" borderId="20" xfId="0" applyFont="1" applyBorder="1" applyAlignment="1" applyProtection="1">
      <alignment horizontal="left" vertical="center" wrapText="1" shrinkToFit="1"/>
      <protection locked="0"/>
    </xf>
    <xf numFmtId="0" fontId="10" fillId="0" borderId="21" xfId="0" applyFont="1" applyBorder="1" applyAlignment="1" applyProtection="1">
      <alignment horizontal="left" vertical="center" wrapText="1" shrinkToFit="1"/>
      <protection locked="0"/>
    </xf>
    <xf numFmtId="0" fontId="10" fillId="0" borderId="22" xfId="0" applyFont="1" applyBorder="1" applyAlignment="1" applyProtection="1">
      <alignment horizontal="left" vertical="center" wrapText="1" shrinkToFit="1"/>
      <protection locked="0"/>
    </xf>
    <xf numFmtId="0" fontId="6" fillId="0" borderId="37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17" xfId="0" applyFont="1" applyBorder="1" applyAlignment="1" applyProtection="1">
      <alignment horizontal="center" vertical="center"/>
    </xf>
    <xf numFmtId="0" fontId="6" fillId="0" borderId="7" xfId="0" applyFont="1" applyBorder="1" applyProtection="1">
      <alignment vertical="center"/>
    </xf>
    <xf numFmtId="0" fontId="6" fillId="0" borderId="2" xfId="0" applyFont="1" applyBorder="1" applyAlignment="1" applyProtection="1">
      <alignment horizontal="center" vertical="center"/>
    </xf>
    <xf numFmtId="0" fontId="6" fillId="0" borderId="7" xfId="0" applyFont="1" applyBorder="1" applyAlignment="1" applyProtection="1">
      <alignment horizontal="center" vertical="center"/>
    </xf>
    <xf numFmtId="0" fontId="23" fillId="0" borderId="17" xfId="0" applyFont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vertical="center"/>
      <protection locked="0"/>
    </xf>
    <xf numFmtId="0" fontId="6" fillId="2" borderId="40" xfId="0" applyFont="1" applyFill="1" applyBorder="1" applyAlignment="1">
      <alignment horizontal="distributed" vertical="center"/>
    </xf>
    <xf numFmtId="0" fontId="6" fillId="2" borderId="2" xfId="0" applyFont="1" applyFill="1" applyBorder="1" applyAlignment="1">
      <alignment horizontal="distributed" vertical="center"/>
    </xf>
    <xf numFmtId="0" fontId="6" fillId="2" borderId="7" xfId="0" applyFont="1" applyFill="1" applyBorder="1" applyAlignment="1">
      <alignment horizontal="distributed" vertical="center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2" xfId="0" applyBorder="1" applyAlignment="1" applyProtection="1">
      <alignment horizontal="left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6" fillId="2" borderId="17" xfId="0" applyFont="1" applyFill="1" applyBorder="1" applyAlignment="1">
      <alignment horizontal="distributed" vertical="center"/>
    </xf>
    <xf numFmtId="0" fontId="1" fillId="0" borderId="41" xfId="0" applyFont="1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23" fillId="0" borderId="3" xfId="0" applyNumberFormat="1" applyFont="1" applyBorder="1" applyAlignment="1" applyProtection="1">
      <alignment horizontal="center" vertical="center"/>
      <protection locked="0"/>
    </xf>
    <xf numFmtId="0" fontId="6" fillId="0" borderId="16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15" xfId="0" applyFont="1" applyBorder="1" applyAlignment="1" applyProtection="1">
      <alignment horizontal="center" vertical="center"/>
    </xf>
    <xf numFmtId="0" fontId="6" fillId="0" borderId="3" xfId="0" applyFont="1" applyBorder="1" applyAlignment="1" applyProtection="1">
      <alignment horizontal="center" vertical="center"/>
    </xf>
    <xf numFmtId="0" fontId="6" fillId="0" borderId="16" xfId="0" applyFont="1" applyBorder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left" vertical="center"/>
      <protection locked="0"/>
    </xf>
    <xf numFmtId="0" fontId="2" fillId="0" borderId="12" xfId="0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2" fillId="0" borderId="8" xfId="0" applyFont="1" applyBorder="1" applyAlignment="1" applyProtection="1">
      <alignment horizontal="left" vertical="center"/>
      <protection locked="0"/>
    </xf>
    <xf numFmtId="0" fontId="17" fillId="2" borderId="35" xfId="0" applyFont="1" applyFill="1" applyBorder="1" applyAlignment="1">
      <alignment horizontal="distributed" vertical="center" wrapText="1"/>
    </xf>
    <xf numFmtId="0" fontId="17" fillId="2" borderId="21" xfId="0" applyFont="1" applyFill="1" applyBorder="1" applyAlignment="1">
      <alignment horizontal="distributed" vertical="center"/>
    </xf>
    <xf numFmtId="0" fontId="17" fillId="2" borderId="36" xfId="0" applyFont="1" applyFill="1" applyBorder="1" applyAlignment="1">
      <alignment horizontal="distributed" vertical="center"/>
    </xf>
    <xf numFmtId="0" fontId="0" fillId="0" borderId="20" xfId="0" applyBorder="1" applyAlignment="1" applyProtection="1">
      <alignment horizontal="left" vertical="center" wrapText="1" shrinkToFit="1"/>
      <protection locked="0"/>
    </xf>
    <xf numFmtId="0" fontId="0" fillId="0" borderId="21" xfId="0" applyBorder="1" applyAlignment="1" applyProtection="1">
      <alignment horizontal="left" vertical="center" wrapText="1" shrinkToFit="1"/>
      <protection locked="0"/>
    </xf>
    <xf numFmtId="0" fontId="0" fillId="0" borderId="22" xfId="0" applyBorder="1" applyAlignment="1" applyProtection="1">
      <alignment horizontal="left" vertical="center" wrapText="1" shrinkToFit="1"/>
      <protection locked="0"/>
    </xf>
    <xf numFmtId="0" fontId="6" fillId="0" borderId="17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0" fillId="0" borderId="32" xfId="0" applyBorder="1" applyAlignment="1" applyProtection="1">
      <alignment horizontal="center" vertical="center"/>
      <protection locked="0"/>
    </xf>
    <xf numFmtId="0" fontId="6" fillId="0" borderId="31" xfId="0" applyFont="1" applyBorder="1" applyAlignment="1" applyProtection="1">
      <alignment horizontal="distributed" vertical="center"/>
    </xf>
    <xf numFmtId="0" fontId="6" fillId="0" borderId="2" xfId="0" applyFont="1" applyBorder="1" applyAlignment="1" applyProtection="1">
      <alignment horizontal="distributed" vertical="center"/>
    </xf>
    <xf numFmtId="0" fontId="6" fillId="0" borderId="7" xfId="0" applyFont="1" applyBorder="1" applyAlignment="1" applyProtection="1">
      <alignment horizontal="distributed" vertical="center"/>
    </xf>
    <xf numFmtId="0" fontId="6" fillId="0" borderId="7" xfId="0" applyFont="1" applyBorder="1" applyAlignment="1">
      <alignment horizontal="center" vertical="center"/>
    </xf>
    <xf numFmtId="0" fontId="0" fillId="0" borderId="8" xfId="0" applyBorder="1" applyAlignment="1" applyProtection="1">
      <alignment horizontal="left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2" fillId="0" borderId="17" xfId="0" applyFont="1" applyFill="1" applyBorder="1" applyAlignment="1" applyProtection="1">
      <alignment horizontal="center" vertical="center"/>
      <protection locked="0"/>
    </xf>
    <xf numFmtId="0" fontId="2" fillId="0" borderId="7" xfId="0" applyFont="1" applyFill="1" applyBorder="1" applyAlignment="1" applyProtection="1">
      <alignment horizontal="center" vertical="center"/>
      <protection locked="0"/>
    </xf>
    <xf numFmtId="0" fontId="6" fillId="2" borderId="31" xfId="0" applyFont="1" applyFill="1" applyBorder="1" applyAlignment="1" applyProtection="1">
      <alignment horizontal="center" vertical="center"/>
    </xf>
    <xf numFmtId="0" fontId="6" fillId="2" borderId="3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2" borderId="42" xfId="0" applyFont="1" applyFill="1" applyBorder="1" applyAlignment="1" applyProtection="1">
      <alignment horizontal="center" vertical="center"/>
    </xf>
    <xf numFmtId="0" fontId="6" fillId="2" borderId="11" xfId="0" applyFont="1" applyFill="1" applyBorder="1" applyAlignment="1" applyProtection="1">
      <alignment horizontal="center" vertical="center"/>
    </xf>
    <xf numFmtId="0" fontId="0" fillId="2" borderId="17" xfId="0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6" fillId="2" borderId="17" xfId="0" applyFont="1" applyFill="1" applyBorder="1" applyAlignment="1" applyProtection="1">
      <alignment horizontal="center" vertical="center"/>
    </xf>
    <xf numFmtId="0" fontId="6" fillId="2" borderId="7" xfId="0" applyFont="1" applyFill="1" applyBorder="1" applyAlignment="1" applyProtection="1">
      <alignment horizontal="center" vertical="center"/>
    </xf>
    <xf numFmtId="0" fontId="0" fillId="0" borderId="17" xfId="0" applyNumberFormat="1" applyBorder="1" applyAlignment="1" applyProtection="1">
      <alignment horizontal="center" vertical="center"/>
      <protection locked="0"/>
    </xf>
    <xf numFmtId="0" fontId="0" fillId="0" borderId="2" xfId="0" applyNumberFormat="1" applyBorder="1" applyAlignment="1" applyProtection="1">
      <alignment horizontal="center" vertical="center"/>
      <protection locked="0"/>
    </xf>
    <xf numFmtId="0" fontId="6" fillId="2" borderId="17" xfId="0" applyFont="1" applyFill="1" applyBorder="1" applyAlignment="1" applyProtection="1">
      <alignment horizontal="distributed" vertical="center"/>
    </xf>
    <xf numFmtId="0" fontId="6" fillId="2" borderId="7" xfId="0" applyFont="1" applyFill="1" applyBorder="1" applyAlignment="1" applyProtection="1">
      <alignment horizontal="distributed" vertical="center"/>
    </xf>
    <xf numFmtId="0" fontId="0" fillId="0" borderId="17" xfId="0" applyFill="1" applyBorder="1" applyAlignment="1" applyProtection="1">
      <alignment horizontal="center" vertical="center"/>
      <protection locked="0"/>
    </xf>
    <xf numFmtId="0" fontId="0" fillId="0" borderId="2" xfId="0" applyFill="1" applyBorder="1" applyAlignment="1" applyProtection="1">
      <alignment horizontal="center" vertical="center"/>
      <protection locked="0"/>
    </xf>
    <xf numFmtId="0" fontId="0" fillId="0" borderId="7" xfId="0" applyFill="1" applyBorder="1" applyAlignment="1" applyProtection="1">
      <alignment horizontal="center" vertical="center"/>
      <protection locked="0"/>
    </xf>
    <xf numFmtId="0" fontId="7" fillId="2" borderId="17" xfId="0" applyFont="1" applyFill="1" applyBorder="1" applyAlignment="1" applyProtection="1">
      <alignment horizontal="center" vertical="center" shrinkToFit="1"/>
    </xf>
    <xf numFmtId="0" fontId="7" fillId="2" borderId="7" xfId="0" applyFont="1" applyFill="1" applyBorder="1" applyAlignment="1" applyProtection="1">
      <alignment horizontal="center" vertical="center" shrinkToFit="1"/>
    </xf>
    <xf numFmtId="0" fontId="2" fillId="0" borderId="17" xfId="0" applyFont="1" applyFill="1" applyBorder="1" applyAlignment="1" applyProtection="1">
      <alignment horizontal="left" vertical="center"/>
      <protection locked="0"/>
    </xf>
    <xf numFmtId="0" fontId="2" fillId="0" borderId="2" xfId="0" applyFont="1" applyFill="1" applyBorder="1" applyAlignment="1" applyProtection="1">
      <alignment horizontal="left" vertical="center"/>
      <protection locked="0"/>
    </xf>
    <xf numFmtId="0" fontId="2" fillId="0" borderId="13" xfId="0" applyFont="1" applyFill="1" applyBorder="1" applyAlignment="1" applyProtection="1">
      <alignment horizontal="left" vertical="center"/>
      <protection locked="0"/>
    </xf>
    <xf numFmtId="0" fontId="2" fillId="0" borderId="7" xfId="0" applyFont="1" applyFill="1" applyBorder="1" applyAlignment="1" applyProtection="1">
      <alignment horizontal="left" vertical="center"/>
      <protection locked="0"/>
    </xf>
    <xf numFmtId="0" fontId="0" fillId="0" borderId="42" xfId="0" applyFill="1" applyBorder="1" applyAlignment="1" applyProtection="1">
      <alignment horizontal="left" vertical="center"/>
      <protection locked="0"/>
    </xf>
    <xf numFmtId="0" fontId="0" fillId="0" borderId="13" xfId="0" applyFill="1" applyBorder="1" applyAlignment="1" applyProtection="1">
      <alignment horizontal="left" vertical="center"/>
      <protection locked="0"/>
    </xf>
    <xf numFmtId="0" fontId="0" fillId="0" borderId="2" xfId="0" applyFill="1" applyBorder="1" applyAlignment="1" applyProtection="1">
      <alignment horizontal="left" vertical="center"/>
      <protection locked="0"/>
    </xf>
    <xf numFmtId="0" fontId="0" fillId="0" borderId="8" xfId="0" applyFill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0" fontId="2" fillId="0" borderId="3" xfId="0" applyFont="1" applyBorder="1" applyAlignment="1" applyProtection="1">
      <alignment horizontal="left" vertical="center"/>
      <protection locked="0"/>
    </xf>
    <xf numFmtId="0" fontId="2" fillId="0" borderId="9" xfId="0" applyFont="1" applyBorder="1" applyAlignment="1" applyProtection="1">
      <alignment horizontal="left" vertical="center"/>
      <protection locked="0"/>
    </xf>
    <xf numFmtId="0" fontId="0" fillId="0" borderId="15" xfId="0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1" fillId="0" borderId="17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8" xfId="0" applyFont="1" applyBorder="1" applyAlignment="1" applyProtection="1">
      <alignment horizontal="center" vertical="center"/>
      <protection locked="0"/>
    </xf>
    <xf numFmtId="0" fontId="1" fillId="0" borderId="17" xfId="0" applyFont="1" applyFill="1" applyBorder="1" applyAlignment="1" applyProtection="1">
      <alignment horizontal="center" vertical="center"/>
      <protection locked="0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1" fillId="0" borderId="7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left" vertical="center"/>
      <protection locked="0"/>
    </xf>
    <xf numFmtId="0" fontId="1" fillId="0" borderId="17" xfId="0" applyFont="1" applyFill="1" applyBorder="1" applyAlignment="1" applyProtection="1">
      <alignment horizontal="left" vertical="center" shrinkToFit="1"/>
      <protection locked="0"/>
    </xf>
    <xf numFmtId="0" fontId="1" fillId="0" borderId="2" xfId="0" applyFont="1" applyFill="1" applyBorder="1" applyAlignment="1" applyProtection="1">
      <alignment horizontal="left" vertical="center" shrinkToFit="1"/>
      <protection locked="0"/>
    </xf>
    <xf numFmtId="0" fontId="1" fillId="0" borderId="7" xfId="0" applyFont="1" applyFill="1" applyBorder="1" applyAlignment="1" applyProtection="1">
      <alignment horizontal="left" vertical="center" shrinkToFit="1"/>
      <protection locked="0"/>
    </xf>
    <xf numFmtId="0" fontId="6" fillId="2" borderId="43" xfId="0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6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47" xfId="0" applyFont="1" applyFill="1" applyBorder="1" applyAlignment="1">
      <alignment horizontal="center" vertical="center" wrapText="1"/>
    </xf>
    <xf numFmtId="0" fontId="6" fillId="2" borderId="42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25" fillId="2" borderId="40" xfId="0" applyFont="1" applyFill="1" applyBorder="1" applyAlignment="1">
      <alignment horizontal="center" vertical="center"/>
    </xf>
    <xf numFmtId="0" fontId="25" fillId="2" borderId="7" xfId="0" applyFont="1" applyFill="1" applyBorder="1" applyAlignment="1">
      <alignment horizontal="center" vertical="center"/>
    </xf>
    <xf numFmtId="0" fontId="6" fillId="0" borderId="2" xfId="0" applyFont="1" applyBorder="1" applyProtection="1">
      <alignment vertical="center"/>
    </xf>
    <xf numFmtId="0" fontId="6" fillId="2" borderId="41" xfId="0" applyFont="1" applyFill="1" applyBorder="1" applyAlignment="1">
      <alignment horizontal="distributed" vertical="center"/>
    </xf>
    <xf numFmtId="0" fontId="6" fillId="2" borderId="3" xfId="0" applyFont="1" applyFill="1" applyBorder="1" applyAlignment="1">
      <alignment horizontal="distributed" vertical="center"/>
    </xf>
    <xf numFmtId="0" fontId="23" fillId="0" borderId="5" xfId="0" applyFont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2" fillId="0" borderId="8" xfId="0" applyFont="1" applyFill="1" applyBorder="1" applyAlignment="1" applyProtection="1">
      <alignment horizontal="center" vertical="center"/>
      <protection locked="0"/>
    </xf>
    <xf numFmtId="49" fontId="0" fillId="0" borderId="2" xfId="0" applyNumberFormat="1" applyBorder="1" applyAlignment="1" applyProtection="1">
      <alignment horizontal="center" vertical="center"/>
      <protection locked="0"/>
    </xf>
    <xf numFmtId="0" fontId="0" fillId="0" borderId="37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0" fontId="0" fillId="0" borderId="21" xfId="0" applyBorder="1" applyAlignment="1" applyProtection="1">
      <alignment horizontal="left" vertical="center"/>
      <protection locked="0"/>
    </xf>
    <xf numFmtId="0" fontId="0" fillId="0" borderId="22" xfId="0" applyBorder="1" applyAlignment="1" applyProtection="1">
      <alignment horizontal="left" vertical="center"/>
      <protection locked="0"/>
    </xf>
    <xf numFmtId="0" fontId="0" fillId="0" borderId="51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6" fillId="2" borderId="15" xfId="0" applyFont="1" applyFill="1" applyBorder="1" applyAlignment="1">
      <alignment horizontal="distributed" vertical="center"/>
    </xf>
    <xf numFmtId="0" fontId="6" fillId="2" borderId="16" xfId="0" applyFont="1" applyFill="1" applyBorder="1" applyAlignment="1">
      <alignment horizontal="distributed" vertical="center"/>
    </xf>
    <xf numFmtId="0" fontId="10" fillId="0" borderId="0" xfId="0" applyFont="1" applyAlignment="1">
      <alignment horizontal="left" vertical="center"/>
    </xf>
    <xf numFmtId="49" fontId="0" fillId="0" borderId="2" xfId="0" applyNumberFormat="1" applyBorder="1" applyAlignment="1" applyProtection="1">
      <alignment horizontal="left" vertical="center"/>
      <protection locked="0"/>
    </xf>
    <xf numFmtId="49" fontId="2" fillId="0" borderId="2" xfId="0" applyNumberFormat="1" applyFont="1" applyFill="1" applyBorder="1" applyAlignment="1" applyProtection="1">
      <alignment horizontal="left" vertical="center"/>
      <protection locked="0"/>
    </xf>
    <xf numFmtId="49" fontId="2" fillId="0" borderId="8" xfId="0" applyNumberFormat="1" applyFont="1" applyFill="1" applyBorder="1" applyAlignment="1" applyProtection="1">
      <alignment horizontal="left" vertical="center"/>
      <protection locked="0"/>
    </xf>
    <xf numFmtId="0" fontId="0" fillId="0" borderId="2" xfId="0" applyBorder="1" applyAlignment="1" applyProtection="1">
      <alignment horizontal="right" vertical="center"/>
      <protection locked="0"/>
    </xf>
    <xf numFmtId="0" fontId="0" fillId="0" borderId="48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15" fillId="0" borderId="0" xfId="0" applyFont="1" applyAlignment="1">
      <alignment horizontal="center" vertical="center"/>
    </xf>
    <xf numFmtId="0" fontId="8" fillId="0" borderId="31" xfId="0" applyFont="1" applyBorder="1" applyAlignment="1" applyProtection="1">
      <alignment horizontal="center" vertical="center"/>
      <protection locked="0"/>
    </xf>
    <xf numFmtId="0" fontId="8" fillId="0" borderId="12" xfId="0" applyFont="1" applyBorder="1" applyAlignment="1" applyProtection="1">
      <alignment horizontal="center" vertical="center"/>
      <protection locked="0"/>
    </xf>
    <xf numFmtId="0" fontId="8" fillId="0" borderId="32" xfId="0" applyFont="1" applyBorder="1" applyAlignment="1" applyProtection="1">
      <alignment horizontal="center" vertical="center"/>
      <protection locked="0"/>
    </xf>
    <xf numFmtId="0" fontId="8" fillId="0" borderId="42" xfId="0" applyFont="1" applyBorder="1" applyAlignment="1" applyProtection="1">
      <alignment horizontal="center" vertical="center"/>
      <protection locked="0"/>
    </xf>
    <xf numFmtId="0" fontId="8" fillId="0" borderId="13" xfId="0" applyFont="1" applyBorder="1" applyAlignment="1" applyProtection="1">
      <alignment horizontal="center" vertical="center"/>
      <protection locked="0"/>
    </xf>
    <xf numFmtId="0" fontId="8" fillId="0" borderId="11" xfId="0" applyFont="1" applyBorder="1" applyAlignment="1" applyProtection="1">
      <alignment horizontal="center" vertical="center"/>
      <protection locked="0"/>
    </xf>
    <xf numFmtId="0" fontId="0" fillId="0" borderId="31" xfId="0" applyBorder="1" applyAlignment="1" applyProtection="1">
      <alignment horizontal="left" vertical="center"/>
      <protection locked="0"/>
    </xf>
    <xf numFmtId="0" fontId="0" fillId="0" borderId="12" xfId="0" applyBorder="1" applyAlignment="1" applyProtection="1">
      <alignment horizontal="left" vertical="center"/>
      <protection locked="0"/>
    </xf>
    <xf numFmtId="0" fontId="0" fillId="0" borderId="32" xfId="0" applyBorder="1" applyAlignment="1" applyProtection="1">
      <alignment horizontal="left" vertical="center"/>
      <protection locked="0"/>
    </xf>
    <xf numFmtId="0" fontId="6" fillId="2" borderId="49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/>
    </xf>
    <xf numFmtId="0" fontId="6" fillId="2" borderId="50" xfId="0" applyFont="1" applyFill="1" applyBorder="1" applyAlignment="1">
      <alignment horizontal="center" vertical="center"/>
    </xf>
    <xf numFmtId="38" fontId="0" fillId="0" borderId="2" xfId="1" applyFont="1" applyBorder="1" applyAlignment="1" applyProtection="1">
      <alignment horizontal="left" vertical="center"/>
      <protection locked="0"/>
    </xf>
    <xf numFmtId="0" fontId="0" fillId="0" borderId="17" xfId="0" applyNumberFormat="1" applyBorder="1" applyAlignment="1" applyProtection="1">
      <alignment horizontal="center" vertical="center"/>
      <protection hidden="1"/>
    </xf>
    <xf numFmtId="0" fontId="0" fillId="0" borderId="2" xfId="0" applyNumberFormat="1" applyBorder="1" applyAlignment="1" applyProtection="1">
      <alignment horizontal="center" vertical="center"/>
      <protection hidden="1"/>
    </xf>
    <xf numFmtId="0" fontId="6" fillId="2" borderId="52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40" xfId="0" applyFont="1" applyFill="1" applyBorder="1" applyAlignment="1" applyProtection="1">
      <alignment horizontal="distributed" vertical="center"/>
    </xf>
    <xf numFmtId="0" fontId="6" fillId="2" borderId="2" xfId="0" applyFont="1" applyFill="1" applyBorder="1" applyAlignment="1" applyProtection="1">
      <alignment horizontal="distributed" vertical="center"/>
    </xf>
    <xf numFmtId="0" fontId="6" fillId="2" borderId="53" xfId="0" applyFont="1" applyFill="1" applyBorder="1" applyAlignment="1">
      <alignment horizontal="center" vertical="center"/>
    </xf>
    <xf numFmtId="0" fontId="6" fillId="2" borderId="54" xfId="0" applyFont="1" applyFill="1" applyBorder="1" applyAlignment="1">
      <alignment horizontal="center" vertical="center"/>
    </xf>
    <xf numFmtId="0" fontId="6" fillId="2" borderId="55" xfId="0" applyFont="1" applyFill="1" applyBorder="1" applyAlignment="1">
      <alignment horizontal="center" vertical="center"/>
    </xf>
    <xf numFmtId="0" fontId="6" fillId="2" borderId="56" xfId="0" applyFont="1" applyFill="1" applyBorder="1" applyAlignment="1">
      <alignment horizontal="center" vertical="center"/>
    </xf>
    <xf numFmtId="0" fontId="6" fillId="2" borderId="57" xfId="0" applyFont="1" applyFill="1" applyBorder="1" applyAlignment="1">
      <alignment horizontal="center" vertical="center"/>
    </xf>
    <xf numFmtId="0" fontId="2" fillId="0" borderId="15" xfId="0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16" xfId="0" applyFont="1" applyBorder="1" applyAlignment="1" applyProtection="1">
      <alignment horizontal="center" vertical="center"/>
      <protection locked="0"/>
    </xf>
    <xf numFmtId="56" fontId="0" fillId="0" borderId="17" xfId="0" applyNumberFormat="1" applyBorder="1" applyAlignment="1" applyProtection="1">
      <alignment horizontal="left" vertical="center"/>
      <protection locked="0"/>
    </xf>
    <xf numFmtId="0" fontId="0" fillId="0" borderId="15" xfId="0" applyNumberFormat="1" applyBorder="1" applyAlignment="1" applyProtection="1">
      <alignment horizontal="center" vertical="center"/>
      <protection locked="0"/>
    </xf>
    <xf numFmtId="0" fontId="0" fillId="0" borderId="3" xfId="0" applyNumberFormat="1" applyBorder="1" applyAlignment="1" applyProtection="1">
      <alignment horizontal="center" vertical="center"/>
      <protection locked="0"/>
    </xf>
    <xf numFmtId="49" fontId="0" fillId="0" borderId="8" xfId="0" applyNumberFormat="1" applyBorder="1" applyAlignment="1" applyProtection="1">
      <alignment horizontal="center" vertical="center"/>
      <protection locked="0"/>
    </xf>
    <xf numFmtId="0" fontId="7" fillId="2" borderId="17" xfId="0" applyFont="1" applyFill="1" applyBorder="1" applyAlignment="1">
      <alignment horizontal="distributed" vertical="center"/>
    </xf>
    <xf numFmtId="0" fontId="7" fillId="2" borderId="2" xfId="0" applyFont="1" applyFill="1" applyBorder="1" applyAlignment="1">
      <alignment horizontal="distributed" vertical="center"/>
    </xf>
    <xf numFmtId="0" fontId="7" fillId="2" borderId="7" xfId="0" applyFont="1" applyFill="1" applyBorder="1" applyAlignment="1">
      <alignment horizontal="distributed" vertical="center"/>
    </xf>
    <xf numFmtId="0" fontId="6" fillId="2" borderId="58" xfId="0" applyFont="1" applyFill="1" applyBorder="1" applyAlignment="1">
      <alignment horizontal="distributed" vertical="center"/>
    </xf>
    <xf numFmtId="0" fontId="6" fillId="2" borderId="32" xfId="0" applyFont="1" applyFill="1" applyBorder="1" applyAlignment="1">
      <alignment horizontal="distributed" vertical="center"/>
    </xf>
    <xf numFmtId="0" fontId="6" fillId="2" borderId="59" xfId="0" applyFont="1" applyFill="1" applyBorder="1" applyAlignment="1">
      <alignment horizontal="distributed" vertical="center"/>
    </xf>
    <xf numFmtId="0" fontId="6" fillId="2" borderId="11" xfId="0" applyFont="1" applyFill="1" applyBorder="1" applyAlignment="1">
      <alignment horizontal="distributed" vertical="center"/>
    </xf>
    <xf numFmtId="0" fontId="0" fillId="2" borderId="31" xfId="0" applyNumberFormat="1" applyFill="1" applyBorder="1" applyAlignment="1" applyProtection="1">
      <alignment horizontal="center" vertical="center"/>
      <protection locked="0"/>
    </xf>
    <xf numFmtId="0" fontId="0" fillId="2" borderId="12" xfId="0" applyNumberFormat="1" applyFill="1" applyBorder="1" applyAlignment="1" applyProtection="1">
      <alignment horizontal="center" vertical="center"/>
      <protection locked="0"/>
    </xf>
    <xf numFmtId="0" fontId="0" fillId="2" borderId="32" xfId="0" applyNumberFormat="1" applyFill="1" applyBorder="1" applyAlignment="1" applyProtection="1">
      <alignment horizontal="center" vertical="center"/>
      <protection locked="0"/>
    </xf>
    <xf numFmtId="0" fontId="6" fillId="2" borderId="60" xfId="0" applyFont="1" applyFill="1" applyBorder="1" applyAlignment="1" applyProtection="1">
      <alignment vertical="center" textRotation="255"/>
    </xf>
    <xf numFmtId="0" fontId="6" fillId="2" borderId="34" xfId="0" applyFont="1" applyFill="1" applyBorder="1" applyAlignment="1" applyProtection="1">
      <alignment vertical="center" textRotation="255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0" fillId="2" borderId="17" xfId="0" applyNumberFormat="1" applyFill="1" applyBorder="1" applyAlignment="1" applyProtection="1">
      <alignment horizontal="center" vertical="center"/>
      <protection hidden="1"/>
    </xf>
    <xf numFmtId="0" fontId="0" fillId="2" borderId="2" xfId="0" applyNumberFormat="1" applyFill="1" applyBorder="1" applyAlignment="1" applyProtection="1">
      <alignment horizontal="center" vertical="center"/>
      <protection hidden="1"/>
    </xf>
    <xf numFmtId="0" fontId="2" fillId="2" borderId="8" xfId="0" applyFont="1" applyFill="1" applyBorder="1" applyAlignment="1" applyProtection="1">
      <alignment horizontal="center" vertical="center"/>
      <protection locked="0"/>
    </xf>
    <xf numFmtId="49" fontId="0" fillId="0" borderId="17" xfId="0" applyNumberFormat="1" applyBorder="1" applyAlignment="1" applyProtection="1">
      <alignment horizontal="left" vertical="center"/>
      <protection locked="0"/>
    </xf>
    <xf numFmtId="0" fontId="0" fillId="2" borderId="56" xfId="0" applyNumberFormat="1" applyFill="1" applyBorder="1" applyAlignment="1" applyProtection="1">
      <alignment horizontal="center" vertical="center"/>
      <protection locked="0"/>
    </xf>
    <xf numFmtId="0" fontId="0" fillId="2" borderId="54" xfId="0" applyNumberFormat="1" applyFill="1" applyBorder="1" applyAlignment="1" applyProtection="1">
      <alignment horizontal="center" vertical="center"/>
      <protection locked="0"/>
    </xf>
    <xf numFmtId="0" fontId="0" fillId="2" borderId="55" xfId="0" applyNumberFormat="1" applyFill="1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left" vertical="center"/>
      <protection locked="0"/>
    </xf>
    <xf numFmtId="0" fontId="0" fillId="2" borderId="19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2" fillId="0" borderId="17" xfId="0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17" fillId="2" borderId="35" xfId="0" applyFont="1" applyFill="1" applyBorder="1" applyAlignment="1" applyProtection="1">
      <alignment horizontal="distributed" vertical="center" wrapText="1"/>
    </xf>
    <xf numFmtId="0" fontId="17" fillId="2" borderId="21" xfId="0" applyFont="1" applyFill="1" applyBorder="1" applyAlignment="1" applyProtection="1">
      <alignment horizontal="distributed" vertical="center"/>
    </xf>
    <xf numFmtId="0" fontId="17" fillId="2" borderId="36" xfId="0" applyFont="1" applyFill="1" applyBorder="1" applyAlignment="1" applyProtection="1">
      <alignment horizontal="distributed" vertical="center"/>
    </xf>
    <xf numFmtId="0" fontId="0" fillId="0" borderId="17" xfId="0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 vertical="center"/>
    </xf>
    <xf numFmtId="0" fontId="1" fillId="0" borderId="17" xfId="0" applyFont="1" applyBorder="1" applyAlignment="1" applyProtection="1">
      <alignment horizontal="left" vertical="center"/>
    </xf>
    <xf numFmtId="0" fontId="1" fillId="0" borderId="12" xfId="0" applyFont="1" applyBorder="1" applyAlignment="1" applyProtection="1">
      <alignment horizontal="left" vertical="center"/>
    </xf>
    <xf numFmtId="0" fontId="1" fillId="0" borderId="2" xfId="0" applyFont="1" applyBorder="1" applyAlignment="1" applyProtection="1">
      <alignment horizontal="left" vertical="center"/>
    </xf>
    <xf numFmtId="0" fontId="1" fillId="0" borderId="8" xfId="0" applyFont="1" applyBorder="1" applyAlignment="1" applyProtection="1">
      <alignment horizontal="left" vertical="center"/>
    </xf>
    <xf numFmtId="0" fontId="0" fillId="0" borderId="2" xfId="0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0" fillId="0" borderId="32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left" vertical="center"/>
    </xf>
    <xf numFmtId="0" fontId="0" fillId="0" borderId="8" xfId="0" applyBorder="1" applyAlignment="1" applyProtection="1">
      <alignment horizontal="left" vertical="center"/>
    </xf>
    <xf numFmtId="0" fontId="0" fillId="2" borderId="17" xfId="0" applyFill="1" applyBorder="1" applyAlignment="1" applyProtection="1">
      <alignment horizontal="center" vertical="center"/>
    </xf>
    <xf numFmtId="0" fontId="0" fillId="2" borderId="2" xfId="0" applyFill="1" applyBorder="1" applyAlignment="1" applyProtection="1">
      <alignment horizontal="center" vertical="center"/>
    </xf>
    <xf numFmtId="0" fontId="6" fillId="2" borderId="31" xfId="0" applyFont="1" applyFill="1" applyBorder="1" applyAlignment="1" applyProtection="1">
      <alignment horizontal="distributed" vertical="center"/>
    </xf>
    <xf numFmtId="0" fontId="6" fillId="2" borderId="32" xfId="0" applyFont="1" applyFill="1" applyBorder="1" applyAlignment="1" applyProtection="1">
      <alignment horizontal="distributed" vertical="center"/>
    </xf>
    <xf numFmtId="0" fontId="1" fillId="0" borderId="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38" fontId="1" fillId="0" borderId="2" xfId="1" applyFont="1" applyBorder="1" applyAlignment="1" applyProtection="1">
      <alignment horizontal="left" vertical="center"/>
    </xf>
    <xf numFmtId="0" fontId="0" fillId="0" borderId="42" xfId="0" applyFill="1" applyBorder="1" applyAlignment="1" applyProtection="1">
      <alignment horizontal="left" vertical="center"/>
    </xf>
    <xf numFmtId="0" fontId="0" fillId="0" borderId="13" xfId="0" applyFill="1" applyBorder="1" applyAlignment="1" applyProtection="1">
      <alignment horizontal="left" vertical="center"/>
    </xf>
    <xf numFmtId="0" fontId="0" fillId="0" borderId="2" xfId="0" applyFill="1" applyBorder="1" applyAlignment="1" applyProtection="1">
      <alignment horizontal="left" vertical="center"/>
    </xf>
    <xf numFmtId="0" fontId="0" fillId="0" borderId="8" xfId="0" applyFill="1" applyBorder="1" applyAlignment="1" applyProtection="1">
      <alignment horizontal="left" vertical="center"/>
    </xf>
    <xf numFmtId="0" fontId="0" fillId="0" borderId="31" xfId="0" applyBorder="1" applyAlignment="1" applyProtection="1">
      <alignment horizontal="left" vertical="center"/>
    </xf>
    <xf numFmtId="0" fontId="0" fillId="0" borderId="12" xfId="0" applyBorder="1" applyAlignment="1" applyProtection="1">
      <alignment horizontal="left" vertical="center"/>
    </xf>
    <xf numFmtId="0" fontId="0" fillId="0" borderId="32" xfId="0" applyBorder="1" applyAlignment="1" applyProtection="1">
      <alignment horizontal="left" vertical="center"/>
    </xf>
    <xf numFmtId="0" fontId="0" fillId="0" borderId="17" xfId="0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1" fillId="0" borderId="17" xfId="0" applyFont="1" applyFill="1" applyBorder="1" applyAlignment="1" applyProtection="1">
      <alignment horizontal="left" vertical="center"/>
    </xf>
    <xf numFmtId="0" fontId="1" fillId="0" borderId="17" xfId="0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/>
    </xf>
    <xf numFmtId="0" fontId="1" fillId="0" borderId="8" xfId="0" applyFont="1" applyBorder="1" applyAlignment="1" applyProtection="1">
      <alignment horizontal="center" vertical="center"/>
    </xf>
    <xf numFmtId="0" fontId="1" fillId="0" borderId="17" xfId="0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7" xfId="0" applyFont="1" applyFill="1" applyBorder="1" applyAlignment="1" applyProtection="1">
      <alignment horizontal="center" vertical="center"/>
    </xf>
    <xf numFmtId="0" fontId="25" fillId="2" borderId="40" xfId="0" applyFont="1" applyFill="1" applyBorder="1" applyAlignment="1" applyProtection="1">
      <alignment horizontal="center" vertical="center"/>
    </xf>
    <xf numFmtId="0" fontId="25" fillId="2" borderId="7" xfId="0" applyFont="1" applyFill="1" applyBorder="1" applyAlignment="1" applyProtection="1">
      <alignment horizontal="center" vertical="center"/>
    </xf>
    <xf numFmtId="0" fontId="10" fillId="0" borderId="20" xfId="0" applyFont="1" applyBorder="1" applyAlignment="1" applyProtection="1">
      <alignment horizontal="left" vertical="center" wrapText="1" shrinkToFit="1"/>
    </xf>
    <xf numFmtId="0" fontId="10" fillId="0" borderId="21" xfId="0" applyFont="1" applyBorder="1" applyAlignment="1" applyProtection="1">
      <alignment horizontal="left" vertical="center" wrapText="1" shrinkToFit="1"/>
    </xf>
    <xf numFmtId="0" fontId="10" fillId="0" borderId="22" xfId="0" applyFont="1" applyBorder="1" applyAlignment="1" applyProtection="1">
      <alignment horizontal="left" vertical="center" wrapText="1" shrinkToFit="1"/>
    </xf>
    <xf numFmtId="0" fontId="1" fillId="0" borderId="7" xfId="0" applyFont="1" applyBorder="1" applyAlignment="1" applyProtection="1">
      <alignment horizontal="left" vertical="center"/>
    </xf>
    <xf numFmtId="0" fontId="0" fillId="0" borderId="15" xfId="0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0" fontId="0" fillId="0" borderId="16" xfId="0" applyBorder="1" applyAlignment="1" applyProtection="1">
      <alignment horizontal="left" vertical="center"/>
    </xf>
    <xf numFmtId="0" fontId="6" fillId="2" borderId="43" xfId="0" applyFont="1" applyFill="1" applyBorder="1" applyAlignment="1" applyProtection="1">
      <alignment horizontal="center" vertical="center" wrapText="1"/>
    </xf>
    <xf numFmtId="0" fontId="6" fillId="2" borderId="44" xfId="0" applyFont="1" applyFill="1" applyBorder="1" applyAlignment="1" applyProtection="1">
      <alignment horizontal="center" vertical="center" wrapText="1"/>
    </xf>
    <xf numFmtId="0" fontId="6" fillId="2" borderId="45" xfId="0" applyFont="1" applyFill="1" applyBorder="1" applyAlignment="1" applyProtection="1">
      <alignment horizontal="center" vertical="center" wrapText="1"/>
    </xf>
    <xf numFmtId="0" fontId="6" fillId="2" borderId="46" xfId="0" applyFont="1" applyFill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 wrapText="1"/>
    </xf>
    <xf numFmtId="0" fontId="6" fillId="2" borderId="47" xfId="0" applyFont="1" applyFill="1" applyBorder="1" applyAlignment="1" applyProtection="1">
      <alignment horizontal="center" vertical="center" wrapText="1"/>
    </xf>
    <xf numFmtId="0" fontId="6" fillId="2" borderId="42" xfId="0" applyFont="1" applyFill="1" applyBorder="1" applyAlignment="1" applyProtection="1">
      <alignment horizontal="center" vertical="center" wrapText="1"/>
    </xf>
    <xf numFmtId="0" fontId="6" fillId="2" borderId="13" xfId="0" applyFont="1" applyFill="1" applyBorder="1" applyAlignment="1" applyProtection="1">
      <alignment horizontal="center" vertical="center" wrapText="1"/>
    </xf>
    <xf numFmtId="0" fontId="6" fillId="2" borderId="11" xfId="0" applyFont="1" applyFill="1" applyBorder="1" applyAlignment="1" applyProtection="1">
      <alignment horizontal="center" vertical="center" wrapText="1"/>
    </xf>
    <xf numFmtId="0" fontId="6" fillId="2" borderId="41" xfId="0" applyFont="1" applyFill="1" applyBorder="1" applyAlignment="1" applyProtection="1">
      <alignment horizontal="distributed" vertical="center"/>
    </xf>
    <xf numFmtId="0" fontId="6" fillId="2" borderId="3" xfId="0" applyFont="1" applyFill="1" applyBorder="1" applyAlignment="1" applyProtection="1">
      <alignment horizontal="distributed" vertical="center"/>
    </xf>
    <xf numFmtId="0" fontId="6" fillId="0" borderId="58" xfId="0" applyFont="1" applyBorder="1" applyAlignment="1" applyProtection="1">
      <alignment horizontal="center" vertical="center"/>
    </xf>
    <xf numFmtId="0" fontId="6" fillId="0" borderId="59" xfId="0" applyFont="1" applyBorder="1" applyAlignment="1" applyProtection="1">
      <alignment horizontal="center" vertical="center"/>
    </xf>
    <xf numFmtId="0" fontId="6" fillId="0" borderId="11" xfId="0" applyFont="1" applyBorder="1" applyAlignment="1" applyProtection="1">
      <alignment horizontal="center" vertical="center"/>
    </xf>
    <xf numFmtId="0" fontId="0" fillId="0" borderId="41" xfId="0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 vertical="center"/>
    </xf>
    <xf numFmtId="0" fontId="0" fillId="0" borderId="3" xfId="0" applyNumberFormat="1" applyBorder="1" applyAlignment="1" applyProtection="1">
      <alignment horizontal="center" vertical="center"/>
    </xf>
    <xf numFmtId="0" fontId="0" fillId="0" borderId="9" xfId="0" applyBorder="1" applyAlignment="1" applyProtection="1">
      <alignment horizontal="left" vertical="center"/>
    </xf>
    <xf numFmtId="0" fontId="6" fillId="0" borderId="40" xfId="0" applyFont="1" applyBorder="1" applyAlignment="1" applyProtection="1">
      <alignment horizontal="center" vertical="center"/>
    </xf>
    <xf numFmtId="0" fontId="6" fillId="0" borderId="37" xfId="0" applyFont="1" applyBorder="1" applyAlignment="1" applyProtection="1">
      <alignment horizontal="center" vertical="center"/>
    </xf>
    <xf numFmtId="0" fontId="6" fillId="0" borderId="5" xfId="0" applyFont="1" applyBorder="1" applyAlignment="1" applyProtection="1">
      <alignment horizontal="center" vertical="center"/>
    </xf>
    <xf numFmtId="0" fontId="0" fillId="0" borderId="20" xfId="0" applyBorder="1" applyAlignment="1" applyProtection="1">
      <alignment horizontal="left" vertical="center"/>
    </xf>
    <xf numFmtId="0" fontId="0" fillId="0" borderId="21" xfId="0" applyBorder="1" applyAlignment="1" applyProtection="1">
      <alignment horizontal="left" vertical="center"/>
    </xf>
    <xf numFmtId="0" fontId="0" fillId="0" borderId="22" xfId="0" applyBorder="1" applyAlignment="1" applyProtection="1">
      <alignment horizontal="left" vertical="center"/>
    </xf>
    <xf numFmtId="0" fontId="10" fillId="0" borderId="18" xfId="0" applyFont="1" applyBorder="1" applyAlignment="1" applyProtection="1">
      <alignment horizontal="left" vertical="center" wrapText="1" shrinkToFit="1"/>
    </xf>
    <xf numFmtId="0" fontId="0" fillId="0" borderId="3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51" xfId="0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38" fontId="1" fillId="0" borderId="2" xfId="1" applyFont="1" applyBorder="1" applyAlignment="1" applyProtection="1">
      <alignment horizontal="center" vertical="center"/>
    </xf>
    <xf numFmtId="0" fontId="6" fillId="2" borderId="58" xfId="0" applyFont="1" applyFill="1" applyBorder="1" applyAlignment="1" applyProtection="1">
      <alignment horizontal="distributed" vertical="center"/>
    </xf>
    <xf numFmtId="0" fontId="6" fillId="2" borderId="59" xfId="0" applyFont="1" applyFill="1" applyBorder="1" applyAlignment="1" applyProtection="1">
      <alignment horizontal="distributed" vertical="center"/>
    </xf>
    <xf numFmtId="0" fontId="6" fillId="2" borderId="11" xfId="0" applyFont="1" applyFill="1" applyBorder="1" applyAlignment="1" applyProtection="1">
      <alignment horizontal="distributed" vertical="center"/>
    </xf>
    <xf numFmtId="49" fontId="0" fillId="0" borderId="2" xfId="0" applyNumberFormat="1" applyBorder="1" applyAlignment="1" applyProtection="1">
      <alignment horizontal="center" vertical="center"/>
    </xf>
    <xf numFmtId="0" fontId="0" fillId="0" borderId="48" xfId="0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49" fontId="1" fillId="0" borderId="2" xfId="0" applyNumberFormat="1" applyFont="1" applyFill="1" applyBorder="1" applyAlignment="1" applyProtection="1">
      <alignment horizontal="center" vertical="center"/>
    </xf>
    <xf numFmtId="49" fontId="1" fillId="0" borderId="8" xfId="0" applyNumberFormat="1" applyFont="1" applyFill="1" applyBorder="1" applyAlignment="1" applyProtection="1">
      <alignment horizontal="center" vertical="center"/>
    </xf>
    <xf numFmtId="49" fontId="1" fillId="0" borderId="17" xfId="0" applyNumberFormat="1" applyFont="1" applyFill="1" applyBorder="1" applyAlignment="1" applyProtection="1">
      <alignment horizontal="left" vertical="center"/>
    </xf>
    <xf numFmtId="49" fontId="1" fillId="0" borderId="2" xfId="0" applyNumberFormat="1" applyFont="1" applyFill="1" applyBorder="1" applyAlignment="1" applyProtection="1">
      <alignment horizontal="left" vertical="center"/>
    </xf>
    <xf numFmtId="49" fontId="1" fillId="0" borderId="13" xfId="0" applyNumberFormat="1" applyFont="1" applyFill="1" applyBorder="1" applyAlignment="1" applyProtection="1">
      <alignment horizontal="left" vertical="center"/>
    </xf>
    <xf numFmtId="49" fontId="1" fillId="0" borderId="14" xfId="0" applyNumberFormat="1" applyFont="1" applyFill="1" applyBorder="1" applyAlignment="1" applyProtection="1">
      <alignment horizontal="left" vertical="center"/>
    </xf>
    <xf numFmtId="49" fontId="6" fillId="2" borderId="20" xfId="0" applyNumberFormat="1" applyFont="1" applyFill="1" applyBorder="1" applyAlignment="1" applyProtection="1">
      <alignment horizontal="distributed" vertical="center"/>
    </xf>
    <xf numFmtId="49" fontId="6" fillId="2" borderId="36" xfId="0" applyNumberFormat="1" applyFont="1" applyFill="1" applyBorder="1" applyAlignment="1" applyProtection="1">
      <alignment horizontal="distributed" vertical="center"/>
    </xf>
    <xf numFmtId="0" fontId="6" fillId="2" borderId="20" xfId="0" applyFont="1" applyFill="1" applyBorder="1" applyAlignment="1" applyProtection="1">
      <alignment horizontal="distributed" vertical="center"/>
    </xf>
    <xf numFmtId="0" fontId="6" fillId="2" borderId="36" xfId="0" applyFont="1" applyFill="1" applyBorder="1" applyAlignment="1" applyProtection="1">
      <alignment horizontal="distributed" vertical="center"/>
    </xf>
    <xf numFmtId="0" fontId="0" fillId="0" borderId="21" xfId="0" applyFill="1" applyBorder="1" applyAlignment="1" applyProtection="1">
      <alignment horizontal="left" vertical="center" indent="1"/>
    </xf>
    <xf numFmtId="0" fontId="0" fillId="0" borderId="22" xfId="0" applyFill="1" applyBorder="1" applyAlignment="1" applyProtection="1">
      <alignment horizontal="left" vertical="center" indent="1"/>
    </xf>
    <xf numFmtId="49" fontId="0" fillId="0" borderId="2" xfId="0" applyNumberFormat="1" applyFill="1" applyBorder="1" applyAlignment="1" applyProtection="1">
      <alignment horizontal="center" vertical="center"/>
    </xf>
    <xf numFmtId="49" fontId="0" fillId="0" borderId="20" xfId="0" applyNumberFormat="1" applyFill="1" applyBorder="1" applyAlignment="1" applyProtection="1">
      <alignment horizontal="center" vertical="center"/>
    </xf>
    <xf numFmtId="49" fontId="0" fillId="0" borderId="21" xfId="0" applyNumberFormat="1" applyFill="1" applyBorder="1" applyAlignment="1" applyProtection="1">
      <alignment horizontal="center" vertical="center"/>
    </xf>
    <xf numFmtId="49" fontId="0" fillId="0" borderId="36" xfId="0" applyNumberFormat="1" applyFill="1" applyBorder="1" applyAlignment="1" applyProtection="1">
      <alignment horizontal="center" vertical="center"/>
    </xf>
    <xf numFmtId="0" fontId="6" fillId="2" borderId="53" xfId="0" applyFont="1" applyFill="1" applyBorder="1" applyAlignment="1" applyProtection="1">
      <alignment horizontal="center" vertical="center"/>
    </xf>
    <xf numFmtId="0" fontId="6" fillId="2" borderId="54" xfId="0" applyFont="1" applyFill="1" applyBorder="1" applyAlignment="1" applyProtection="1">
      <alignment horizontal="center" vertical="center"/>
    </xf>
    <xf numFmtId="0" fontId="6" fillId="2" borderId="55" xfId="0" applyFont="1" applyFill="1" applyBorder="1" applyAlignment="1" applyProtection="1">
      <alignment horizontal="center" vertical="center"/>
    </xf>
    <xf numFmtId="0" fontId="6" fillId="2" borderId="52" xfId="0" applyFont="1" applyFill="1" applyBorder="1" applyAlignment="1" applyProtection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</xf>
    <xf numFmtId="0" fontId="6" fillId="0" borderId="33" xfId="0" applyFont="1" applyBorder="1" applyAlignment="1" applyProtection="1">
      <alignment horizontal="center" vertical="center"/>
    </xf>
    <xf numFmtId="0" fontId="6" fillId="0" borderId="34" xfId="0" applyFont="1" applyBorder="1" applyAlignment="1" applyProtection="1">
      <alignment horizontal="center" vertical="center"/>
    </xf>
    <xf numFmtId="0" fontId="0" fillId="0" borderId="11" xfId="0" applyBorder="1" applyAlignment="1" applyProtection="1">
      <alignment horizontal="left" vertical="center"/>
    </xf>
    <xf numFmtId="0" fontId="0" fillId="2" borderId="56" xfId="0" applyNumberFormat="1" applyFill="1" applyBorder="1" applyAlignment="1" applyProtection="1">
      <alignment horizontal="center" vertical="center"/>
    </xf>
    <xf numFmtId="0" fontId="0" fillId="2" borderId="54" xfId="0" applyNumberFormat="1" applyFill="1" applyBorder="1" applyAlignment="1" applyProtection="1">
      <alignment horizontal="center" vertical="center"/>
    </xf>
    <xf numFmtId="0" fontId="0" fillId="2" borderId="55" xfId="0" applyNumberFormat="1" applyFill="1" applyBorder="1" applyAlignment="1" applyProtection="1">
      <alignment horizontal="center" vertical="center"/>
    </xf>
    <xf numFmtId="0" fontId="6" fillId="2" borderId="58" xfId="0" applyFont="1" applyFill="1" applyBorder="1" applyAlignment="1" applyProtection="1">
      <alignment horizontal="distributed" vertical="center" wrapText="1"/>
    </xf>
    <xf numFmtId="0" fontId="6" fillId="2" borderId="32" xfId="0" applyFont="1" applyFill="1" applyBorder="1" applyAlignment="1" applyProtection="1">
      <alignment horizontal="distributed" vertical="center" wrapText="1"/>
    </xf>
    <xf numFmtId="0" fontId="6" fillId="2" borderId="19" xfId="0" applyFont="1" applyFill="1" applyBorder="1" applyAlignment="1" applyProtection="1">
      <alignment horizontal="distributed" vertical="center" wrapText="1"/>
    </xf>
    <xf numFmtId="0" fontId="6" fillId="2" borderId="47" xfId="0" applyFont="1" applyFill="1" applyBorder="1" applyAlignment="1" applyProtection="1">
      <alignment horizontal="distributed" vertical="center" wrapText="1"/>
    </xf>
    <xf numFmtId="0" fontId="6" fillId="2" borderId="61" xfId="0" applyFont="1" applyFill="1" applyBorder="1" applyAlignment="1" applyProtection="1">
      <alignment horizontal="distributed" vertical="center" wrapText="1"/>
    </xf>
    <xf numFmtId="0" fontId="6" fillId="2" borderId="62" xfId="0" applyFont="1" applyFill="1" applyBorder="1" applyAlignment="1" applyProtection="1">
      <alignment horizontal="distributed" vertical="center" wrapText="1"/>
    </xf>
    <xf numFmtId="0" fontId="6" fillId="2" borderId="46" xfId="0" applyFont="1" applyFill="1" applyBorder="1" applyAlignment="1" applyProtection="1">
      <alignment horizontal="distributed" vertical="center"/>
    </xf>
    <xf numFmtId="0" fontId="6" fillId="2" borderId="47" xfId="0" applyFont="1" applyFill="1" applyBorder="1" applyAlignment="1" applyProtection="1">
      <alignment horizontal="distributed" vertical="center"/>
    </xf>
    <xf numFmtId="49" fontId="0" fillId="0" borderId="7" xfId="0" applyNumberFormat="1" applyBorder="1" applyAlignment="1" applyProtection="1">
      <alignment horizontal="center" vertical="center"/>
    </xf>
    <xf numFmtId="49" fontId="6" fillId="2" borderId="17" xfId="0" applyNumberFormat="1" applyFont="1" applyFill="1" applyBorder="1" applyAlignment="1" applyProtection="1">
      <alignment horizontal="distributed" vertical="center"/>
    </xf>
    <xf numFmtId="49" fontId="6" fillId="2" borderId="7" xfId="0" applyNumberFormat="1" applyFont="1" applyFill="1" applyBorder="1" applyAlignment="1" applyProtection="1">
      <alignment horizontal="distributed" vertical="center"/>
    </xf>
    <xf numFmtId="0" fontId="0" fillId="2" borderId="12" xfId="0" applyNumberFormat="1" applyFill="1" applyBorder="1" applyAlignment="1" applyProtection="1">
      <alignment horizontal="center" vertical="center"/>
    </xf>
    <xf numFmtId="0" fontId="0" fillId="2" borderId="31" xfId="0" applyNumberFormat="1" applyFill="1" applyBorder="1" applyAlignment="1" applyProtection="1">
      <alignment horizontal="center" vertical="center"/>
    </xf>
    <xf numFmtId="0" fontId="0" fillId="2" borderId="32" xfId="0" applyNumberFormat="1" applyFill="1" applyBorder="1" applyAlignment="1" applyProtection="1">
      <alignment horizontal="center" vertical="center"/>
    </xf>
    <xf numFmtId="0" fontId="7" fillId="2" borderId="17" xfId="0" applyFont="1" applyFill="1" applyBorder="1" applyAlignment="1" applyProtection="1">
      <alignment horizontal="distributed" vertical="center"/>
    </xf>
    <xf numFmtId="0" fontId="7" fillId="2" borderId="2" xfId="0" applyFont="1" applyFill="1" applyBorder="1" applyAlignment="1" applyProtection="1">
      <alignment horizontal="distributed" vertical="center"/>
    </xf>
    <xf numFmtId="0" fontId="7" fillId="2" borderId="7" xfId="0" applyFont="1" applyFill="1" applyBorder="1" applyAlignment="1" applyProtection="1">
      <alignment horizontal="distributed" vertical="center"/>
    </xf>
    <xf numFmtId="0" fontId="6" fillId="2" borderId="16" xfId="0" applyFont="1" applyFill="1" applyBorder="1" applyAlignment="1" applyProtection="1">
      <alignment horizontal="distributed" vertical="center"/>
    </xf>
    <xf numFmtId="0" fontId="0" fillId="0" borderId="15" xfId="0" applyNumberFormat="1" applyBorder="1" applyAlignment="1" applyProtection="1">
      <alignment horizontal="center" vertical="center"/>
    </xf>
    <xf numFmtId="0" fontId="0" fillId="0" borderId="17" xfId="0" applyNumberFormat="1" applyBorder="1" applyAlignment="1" applyProtection="1">
      <alignment horizontal="center" vertical="center"/>
    </xf>
    <xf numFmtId="0" fontId="0" fillId="0" borderId="2" xfId="0" applyNumberFormat="1" applyBorder="1" applyAlignment="1" applyProtection="1">
      <alignment horizontal="center" vertical="center"/>
    </xf>
    <xf numFmtId="0" fontId="6" fillId="2" borderId="49" xfId="0" applyFont="1" applyFill="1" applyBorder="1" applyAlignment="1" applyProtection="1">
      <alignment horizontal="center" vertical="center"/>
    </xf>
    <xf numFmtId="0" fontId="6" fillId="2" borderId="44" xfId="0" applyFont="1" applyFill="1" applyBorder="1" applyAlignment="1" applyProtection="1">
      <alignment horizontal="center" vertical="center"/>
    </xf>
    <xf numFmtId="0" fontId="6" fillId="2" borderId="50" xfId="0" applyFont="1" applyFill="1" applyBorder="1" applyAlignment="1" applyProtection="1">
      <alignment horizontal="center" vertical="center"/>
    </xf>
    <xf numFmtId="0" fontId="1" fillId="0" borderId="31" xfId="0" applyFont="1" applyBorder="1" applyAlignment="1" applyProtection="1">
      <alignment horizontal="left" vertical="center"/>
    </xf>
    <xf numFmtId="0" fontId="6" fillId="0" borderId="4" xfId="0" applyFont="1" applyBorder="1" applyAlignment="1" applyProtection="1">
      <alignment horizontal="center" vertical="center"/>
    </xf>
    <xf numFmtId="0" fontId="6" fillId="0" borderId="61" xfId="0" applyFont="1" applyBorder="1" applyAlignment="1" applyProtection="1">
      <alignment horizontal="center" vertical="center"/>
    </xf>
    <xf numFmtId="0" fontId="6" fillId="0" borderId="62" xfId="0" applyFont="1" applyBorder="1" applyAlignment="1" applyProtection="1">
      <alignment horizontal="center" vertical="center"/>
    </xf>
    <xf numFmtId="0" fontId="1" fillId="2" borderId="2" xfId="0" applyFont="1" applyFill="1" applyBorder="1" applyAlignment="1" applyProtection="1">
      <alignment horizontal="center" vertical="center"/>
    </xf>
    <xf numFmtId="0" fontId="6" fillId="2" borderId="56" xfId="0" applyFont="1" applyFill="1" applyBorder="1" applyAlignment="1" applyProtection="1">
      <alignment horizontal="center" vertical="center"/>
    </xf>
    <xf numFmtId="0" fontId="6" fillId="2" borderId="57" xfId="0" applyFont="1" applyFill="1" applyBorder="1" applyAlignment="1" applyProtection="1">
      <alignment horizontal="center" vertical="center"/>
    </xf>
    <xf numFmtId="49" fontId="0" fillId="0" borderId="2" xfId="0" applyNumberFormat="1" applyBorder="1" applyAlignment="1" applyProtection="1">
      <alignment horizontal="left" vertical="center"/>
    </xf>
    <xf numFmtId="0" fontId="0" fillId="0" borderId="2" xfId="0" applyBorder="1" applyAlignment="1" applyProtection="1">
      <alignment horizontal="right" vertical="center"/>
    </xf>
    <xf numFmtId="0" fontId="15" fillId="0" borderId="0" xfId="0" applyFont="1" applyAlignment="1" applyProtection="1">
      <alignment horizontal="center" vertical="center"/>
    </xf>
    <xf numFmtId="49" fontId="0" fillId="0" borderId="8" xfId="0" applyNumberFormat="1" applyBorder="1" applyAlignment="1" applyProtection="1">
      <alignment horizontal="center" vertical="center"/>
    </xf>
    <xf numFmtId="0" fontId="10" fillId="0" borderId="0" xfId="0" applyFont="1" applyAlignment="1" applyProtection="1">
      <alignment horizontal="left" vertical="center"/>
    </xf>
    <xf numFmtId="0" fontId="1" fillId="0" borderId="8" xfId="0" applyFont="1" applyFill="1" applyBorder="1" applyAlignment="1" applyProtection="1">
      <alignment horizontal="center" vertical="center"/>
    </xf>
    <xf numFmtId="0" fontId="1" fillId="2" borderId="8" xfId="0" applyFont="1" applyFill="1" applyBorder="1" applyAlignment="1" applyProtection="1">
      <alignment horizontal="center" vertical="center"/>
    </xf>
    <xf numFmtId="0" fontId="6" fillId="2" borderId="15" xfId="0" applyFont="1" applyFill="1" applyBorder="1" applyAlignment="1" applyProtection="1">
      <alignment horizontal="distributed" vertical="center"/>
    </xf>
    <xf numFmtId="49" fontId="0" fillId="0" borderId="17" xfId="0" applyNumberFormat="1" applyBorder="1" applyAlignment="1" applyProtection="1">
      <alignment horizontal="left" vertical="center"/>
    </xf>
    <xf numFmtId="56" fontId="0" fillId="0" borderId="17" xfId="0" applyNumberFormat="1" applyBorder="1" applyAlignment="1" applyProtection="1">
      <alignment horizontal="left" vertical="center"/>
    </xf>
    <xf numFmtId="49" fontId="1" fillId="0" borderId="8" xfId="0" applyNumberFormat="1" applyFont="1" applyFill="1" applyBorder="1" applyAlignment="1" applyProtection="1">
      <alignment horizontal="left" vertical="center"/>
    </xf>
  </cellXfs>
  <cellStyles count="3">
    <cellStyle name="桁区切り" xfId="1" builtinId="6"/>
    <cellStyle name="標準" xfId="0" builtinId="0"/>
    <cellStyle name="標準_職種比較" xfId="2" xr:uid="{00000000-0005-0000-0000-000002000000}"/>
  </cellStyles>
  <dxfs count="9">
    <dxf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auto="1"/>
      </font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ｴﾝﾄﾘｰｼｰﾄ!$BA$2" noThreeD="1"/>
</file>

<file path=xl/ctrlProps/ctrlProp10.xml><?xml version="1.0" encoding="utf-8"?>
<formControlPr xmlns="http://schemas.microsoft.com/office/spreadsheetml/2009/9/main" objectType="CheckBox" fmlaLink="$BE$43" lockText="1" noThreeD="1"/>
</file>

<file path=xl/ctrlProps/ctrlProp11.xml><?xml version="1.0" encoding="utf-8"?>
<formControlPr xmlns="http://schemas.microsoft.com/office/spreadsheetml/2009/9/main" objectType="CheckBox" fmlaLink="$BE$44" lockText="1" noThreeD="1"/>
</file>

<file path=xl/ctrlProps/ctrlProp12.xml><?xml version="1.0" encoding="utf-8"?>
<formControlPr xmlns="http://schemas.microsoft.com/office/spreadsheetml/2009/9/main" objectType="CheckBox" fmlaLink="$BE$45" lockText="1" noThreeD="1"/>
</file>

<file path=xl/ctrlProps/ctrlProp13.xml><?xml version="1.0" encoding="utf-8"?>
<formControlPr xmlns="http://schemas.microsoft.com/office/spreadsheetml/2009/9/main" objectType="CheckBox" fmlaLink="$BE$46" lockText="1" noThreeD="1"/>
</file>

<file path=xl/ctrlProps/ctrlProp14.xml><?xml version="1.0" encoding="utf-8"?>
<formControlPr xmlns="http://schemas.microsoft.com/office/spreadsheetml/2009/9/main" objectType="CheckBox" fmlaLink="$BE$47" lockText="1" noThreeD="1"/>
</file>

<file path=xl/ctrlProps/ctrlProp15.xml><?xml version="1.0" encoding="utf-8"?>
<formControlPr xmlns="http://schemas.microsoft.com/office/spreadsheetml/2009/9/main" objectType="CheckBox" fmlaLink="$BE$48" lockText="1" noThreeD="1"/>
</file>

<file path=xl/ctrlProps/ctrlProp16.xml><?xml version="1.0" encoding="utf-8"?>
<formControlPr xmlns="http://schemas.microsoft.com/office/spreadsheetml/2009/9/main" objectType="CheckBox" fmlaLink="$BE$49" lockText="1" noThreeD="1"/>
</file>

<file path=xl/ctrlProps/ctrlProp17.xml><?xml version="1.0" encoding="utf-8"?>
<formControlPr xmlns="http://schemas.microsoft.com/office/spreadsheetml/2009/9/main" objectType="CheckBox" fmlaLink="$BE$50" lockText="1" noThreeD="1"/>
</file>

<file path=xl/ctrlProps/ctrlProp18.xml><?xml version="1.0" encoding="utf-8"?>
<formControlPr xmlns="http://schemas.microsoft.com/office/spreadsheetml/2009/9/main" objectType="CheckBox" fmlaLink="$BE$51" lockText="1" noThreeD="1"/>
</file>

<file path=xl/ctrlProps/ctrlProp19.xml><?xml version="1.0" encoding="utf-8"?>
<formControlPr xmlns="http://schemas.microsoft.com/office/spreadsheetml/2009/9/main" objectType="CheckBox" fmlaLink="$BE$52" lockText="1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fmlaLink="$BE$53" lockText="1" noThreeD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CheckBox" fmlaLink="$BA$2" lockText="1" noThreeD="1"/>
</file>

<file path=xl/ctrlProps/ctrlProp25.xml><?xml version="1.0" encoding="utf-8"?>
<formControlPr xmlns="http://schemas.microsoft.com/office/spreadsheetml/2009/9/main" objectType="CheckBox" fmlaLink="$BA$1" lockText="1" noThreeD="1"/>
</file>

<file path=xl/ctrlProps/ctrlProp26.xml><?xml version="1.0" encoding="utf-8"?>
<formControlPr xmlns="http://schemas.microsoft.com/office/spreadsheetml/2009/9/main" objectType="CheckBox" fmlaLink="$BC$61" lockText="1" noThreeD="1"/>
</file>

<file path=xl/ctrlProps/ctrlProp27.xml><?xml version="1.0" encoding="utf-8"?>
<formControlPr xmlns="http://schemas.microsoft.com/office/spreadsheetml/2009/9/main" objectType="CheckBox" fmlaLink="$BC$53" lockText="1" noThreeD="1"/>
</file>

<file path=xl/ctrlProps/ctrlProp28.xml><?xml version="1.0" encoding="utf-8"?>
<formControlPr xmlns="http://schemas.microsoft.com/office/spreadsheetml/2009/9/main" objectType="CheckBox" fmlaLink="$BC$56" lockText="1" noThreeD="1"/>
</file>

<file path=xl/ctrlProps/ctrlProp29.xml><?xml version="1.0" encoding="utf-8"?>
<formControlPr xmlns="http://schemas.microsoft.com/office/spreadsheetml/2009/9/main" objectType="CheckBox" fmlaLink="$BC$54" lockText="1" noThreeD="1"/>
</file>

<file path=xl/ctrlProps/ctrlProp3.xml><?xml version="1.0" encoding="utf-8"?>
<formControlPr xmlns="http://schemas.microsoft.com/office/spreadsheetml/2009/9/main" objectType="CheckBox" fmlaLink="$BE$36" lockText="1" noThreeD="1"/>
</file>

<file path=xl/ctrlProps/ctrlProp30.xml><?xml version="1.0" encoding="utf-8"?>
<formControlPr xmlns="http://schemas.microsoft.com/office/spreadsheetml/2009/9/main" objectType="CheckBox" fmlaLink="$BC$55" lockText="1" noThreeD="1"/>
</file>

<file path=xl/ctrlProps/ctrlProp31.xml><?xml version="1.0" encoding="utf-8"?>
<formControlPr xmlns="http://schemas.microsoft.com/office/spreadsheetml/2009/9/main" objectType="CheckBox" fmlaLink="$BC$57" lockText="1" noThreeD="1"/>
</file>

<file path=xl/ctrlProps/ctrlProp32.xml><?xml version="1.0" encoding="utf-8"?>
<formControlPr xmlns="http://schemas.microsoft.com/office/spreadsheetml/2009/9/main" objectType="CheckBox" fmlaLink="$BC$58" lockText="1" noThreeD="1"/>
</file>

<file path=xl/ctrlProps/ctrlProp33.xml><?xml version="1.0" encoding="utf-8"?>
<formControlPr xmlns="http://schemas.microsoft.com/office/spreadsheetml/2009/9/main" objectType="CheckBox" fmlaLink="$BC$59" lockText="1" noThreeD="1"/>
</file>

<file path=xl/ctrlProps/ctrlProp34.xml><?xml version="1.0" encoding="utf-8"?>
<formControlPr xmlns="http://schemas.microsoft.com/office/spreadsheetml/2009/9/main" objectType="CheckBox" fmlaLink="$BC$60" lockText="1" noThreeD="1"/>
</file>

<file path=xl/ctrlProps/ctrlProp35.xml><?xml version="1.0" encoding="utf-8"?>
<formControlPr xmlns="http://schemas.microsoft.com/office/spreadsheetml/2009/9/main" objectType="CheckBox" fmlaLink="$BA$2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fmlaLink="$BA$2" lockText="1" noThreeD="1"/>
</file>

<file path=xl/ctrlProps/ctrlProp38.xml><?xml version="1.0" encoding="utf-8"?>
<formControlPr xmlns="http://schemas.microsoft.com/office/spreadsheetml/2009/9/main" objectType="CheckBox" fmlaLink="$BA$2" lockText="1" noThreeD="1"/>
</file>

<file path=xl/ctrlProps/ctrlProp39.xml><?xml version="1.0" encoding="utf-8"?>
<formControlPr xmlns="http://schemas.microsoft.com/office/spreadsheetml/2009/9/main" objectType="CheckBox" fmlaLink="$BC$60" lockText="1" noThreeD="1"/>
</file>

<file path=xl/ctrlProps/ctrlProp4.xml><?xml version="1.0" encoding="utf-8"?>
<formControlPr xmlns="http://schemas.microsoft.com/office/spreadsheetml/2009/9/main" objectType="CheckBox" fmlaLink="$BE$37" lockText="1" noThreeD="1"/>
</file>

<file path=xl/ctrlProps/ctrlProp40.xml><?xml version="1.0" encoding="utf-8"?>
<formControlPr xmlns="http://schemas.microsoft.com/office/spreadsheetml/2009/9/main" objectType="CheckBox" fmlaLink="$BC$53" lockText="1" noThreeD="1"/>
</file>

<file path=xl/ctrlProps/ctrlProp41.xml><?xml version="1.0" encoding="utf-8"?>
<formControlPr xmlns="http://schemas.microsoft.com/office/spreadsheetml/2009/9/main" objectType="CheckBox" fmlaLink="$BC$57" lockText="1" noThreeD="1"/>
</file>

<file path=xl/ctrlProps/ctrlProp42.xml><?xml version="1.0" encoding="utf-8"?>
<formControlPr xmlns="http://schemas.microsoft.com/office/spreadsheetml/2009/9/main" objectType="CheckBox" fmlaLink="$BC$58" lockText="1" noThreeD="1"/>
</file>

<file path=xl/ctrlProps/ctrlProp43.xml><?xml version="1.0" encoding="utf-8"?>
<formControlPr xmlns="http://schemas.microsoft.com/office/spreadsheetml/2009/9/main" objectType="CheckBox" fmlaLink="$BC$59" lockText="1" noThreeD="1"/>
</file>

<file path=xl/ctrlProps/ctrlProp44.xml><?xml version="1.0" encoding="utf-8"?>
<formControlPr xmlns="http://schemas.microsoft.com/office/spreadsheetml/2009/9/main" objectType="CheckBox" fmlaLink="$BC$54" lockText="1" noThreeD="1"/>
</file>

<file path=xl/ctrlProps/ctrlProp45.xml><?xml version="1.0" encoding="utf-8"?>
<formControlPr xmlns="http://schemas.microsoft.com/office/spreadsheetml/2009/9/main" objectType="CheckBox" fmlaLink="$BC$55" lockText="1" noThreeD="1"/>
</file>

<file path=xl/ctrlProps/ctrlProp46.xml><?xml version="1.0" encoding="utf-8"?>
<formControlPr xmlns="http://schemas.microsoft.com/office/spreadsheetml/2009/9/main" objectType="CheckBox" fmlaLink="$BC$56" lockText="1" noThreeD="1"/>
</file>

<file path=xl/ctrlProps/ctrlProp47.xml><?xml version="1.0" encoding="utf-8"?>
<formControlPr xmlns="http://schemas.microsoft.com/office/spreadsheetml/2009/9/main" objectType="CheckBox" fmlaLink="$BC$61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fmlaLink="$BE$38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fmlaLink="$BE$39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fmlaLink="$BE$40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fmlaLink="$BE$41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fmlaLink="$BE$42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1362075</xdr:colOff>
          <xdr:row>1</xdr:row>
          <xdr:rowOff>9525</xdr:rowOff>
        </xdr:from>
        <xdr:to>
          <xdr:col>1</xdr:col>
          <xdr:colOff>1628775</xdr:colOff>
          <xdr:row>1</xdr:row>
          <xdr:rowOff>209550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523875</xdr:colOff>
          <xdr:row>1</xdr:row>
          <xdr:rowOff>9525</xdr:rowOff>
        </xdr:from>
        <xdr:to>
          <xdr:col>4</xdr:col>
          <xdr:colOff>704850</xdr:colOff>
          <xdr:row>1</xdr:row>
          <xdr:rowOff>247650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0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</xdr:col>
      <xdr:colOff>400049</xdr:colOff>
      <xdr:row>3</xdr:row>
      <xdr:rowOff>28575</xdr:rowOff>
    </xdr:from>
    <xdr:to>
      <xdr:col>6</xdr:col>
      <xdr:colOff>371615</xdr:colOff>
      <xdr:row>52</xdr:row>
      <xdr:rowOff>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96" t="8779" r="3045"/>
        <a:stretch/>
      </xdr:blipFill>
      <xdr:spPr>
        <a:xfrm>
          <a:off x="781049" y="581025"/>
          <a:ext cx="7772541" cy="11296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26</xdr:row>
          <xdr:rowOff>133350</xdr:rowOff>
        </xdr:from>
        <xdr:to>
          <xdr:col>19</xdr:col>
          <xdr:colOff>9525</xdr:colOff>
          <xdr:row>28</xdr:row>
          <xdr:rowOff>38100</xdr:rowOff>
        </xdr:to>
        <xdr:sp macro="" textlink="">
          <xdr:nvSpPr>
            <xdr:cNvPr id="1209" name="Check Box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1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Word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26</xdr:row>
          <xdr:rowOff>133350</xdr:rowOff>
        </xdr:from>
        <xdr:to>
          <xdr:col>21</xdr:col>
          <xdr:colOff>76200</xdr:colOff>
          <xdr:row>28</xdr:row>
          <xdr:rowOff>38100</xdr:rowOff>
        </xdr:to>
        <xdr:sp macro="" textlink="">
          <xdr:nvSpPr>
            <xdr:cNvPr id="1210" name="Check Box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1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Excel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31</xdr:row>
          <xdr:rowOff>133350</xdr:rowOff>
        </xdr:from>
        <xdr:to>
          <xdr:col>19</xdr:col>
          <xdr:colOff>9525</xdr:colOff>
          <xdr:row>33</xdr:row>
          <xdr:rowOff>38100</xdr:rowOff>
        </xdr:to>
        <xdr:sp macro="" textlink="">
          <xdr:nvSpPr>
            <xdr:cNvPr id="1211" name="Check Box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1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Word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31</xdr:row>
          <xdr:rowOff>133350</xdr:rowOff>
        </xdr:from>
        <xdr:to>
          <xdr:col>21</xdr:col>
          <xdr:colOff>76200</xdr:colOff>
          <xdr:row>33</xdr:row>
          <xdr:rowOff>38100</xdr:rowOff>
        </xdr:to>
        <xdr:sp macro="" textlink="">
          <xdr:nvSpPr>
            <xdr:cNvPr id="1212" name="Check Box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0000000-0008-0000-0100-0000B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Excel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36</xdr:row>
          <xdr:rowOff>133350</xdr:rowOff>
        </xdr:from>
        <xdr:to>
          <xdr:col>19</xdr:col>
          <xdr:colOff>9525</xdr:colOff>
          <xdr:row>38</xdr:row>
          <xdr:rowOff>38100</xdr:rowOff>
        </xdr:to>
        <xdr:sp macro="" textlink="">
          <xdr:nvSpPr>
            <xdr:cNvPr id="1213" name="Check Box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1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Word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36</xdr:row>
          <xdr:rowOff>133350</xdr:rowOff>
        </xdr:from>
        <xdr:to>
          <xdr:col>21</xdr:col>
          <xdr:colOff>76200</xdr:colOff>
          <xdr:row>38</xdr:row>
          <xdr:rowOff>38100</xdr:rowOff>
        </xdr:to>
        <xdr:sp macro="" textlink="">
          <xdr:nvSpPr>
            <xdr:cNvPr id="1214" name="Check Box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1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Excel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41</xdr:row>
          <xdr:rowOff>133350</xdr:rowOff>
        </xdr:from>
        <xdr:to>
          <xdr:col>19</xdr:col>
          <xdr:colOff>9525</xdr:colOff>
          <xdr:row>43</xdr:row>
          <xdr:rowOff>38100</xdr:rowOff>
        </xdr:to>
        <xdr:sp macro="" textlink="">
          <xdr:nvSpPr>
            <xdr:cNvPr id="1215" name="Check Box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1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Word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41</xdr:row>
          <xdr:rowOff>133350</xdr:rowOff>
        </xdr:from>
        <xdr:to>
          <xdr:col>21</xdr:col>
          <xdr:colOff>76200</xdr:colOff>
          <xdr:row>43</xdr:row>
          <xdr:rowOff>38100</xdr:rowOff>
        </xdr:to>
        <xdr:sp macro="" textlink="">
          <xdr:nvSpPr>
            <xdr:cNvPr id="1216" name="Check Box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1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Excel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46</xdr:row>
          <xdr:rowOff>133350</xdr:rowOff>
        </xdr:from>
        <xdr:to>
          <xdr:col>19</xdr:col>
          <xdr:colOff>9525</xdr:colOff>
          <xdr:row>48</xdr:row>
          <xdr:rowOff>38100</xdr:rowOff>
        </xdr:to>
        <xdr:sp macro="" textlink="">
          <xdr:nvSpPr>
            <xdr:cNvPr id="1217" name="Check Box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1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Word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46</xdr:row>
          <xdr:rowOff>133350</xdr:rowOff>
        </xdr:from>
        <xdr:to>
          <xdr:col>21</xdr:col>
          <xdr:colOff>76200</xdr:colOff>
          <xdr:row>48</xdr:row>
          <xdr:rowOff>38100</xdr:rowOff>
        </xdr:to>
        <xdr:sp macro="" textlink="">
          <xdr:nvSpPr>
            <xdr:cNvPr id="1218" name="Check Box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00000000-0008-0000-0100-0000C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Excel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51</xdr:row>
          <xdr:rowOff>133350</xdr:rowOff>
        </xdr:from>
        <xdr:to>
          <xdr:col>19</xdr:col>
          <xdr:colOff>9525</xdr:colOff>
          <xdr:row>53</xdr:row>
          <xdr:rowOff>38100</xdr:rowOff>
        </xdr:to>
        <xdr:sp macro="" textlink="">
          <xdr:nvSpPr>
            <xdr:cNvPr id="1219" name="Check Box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1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Word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51</xdr:row>
          <xdr:rowOff>133350</xdr:rowOff>
        </xdr:from>
        <xdr:to>
          <xdr:col>21</xdr:col>
          <xdr:colOff>76200</xdr:colOff>
          <xdr:row>53</xdr:row>
          <xdr:rowOff>38100</xdr:rowOff>
        </xdr:to>
        <xdr:sp macro="" textlink="">
          <xdr:nvSpPr>
            <xdr:cNvPr id="1220" name="Check Box 196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00000000-0008-0000-0100-0000C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Excel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56</xdr:row>
          <xdr:rowOff>133350</xdr:rowOff>
        </xdr:from>
        <xdr:to>
          <xdr:col>19</xdr:col>
          <xdr:colOff>9525</xdr:colOff>
          <xdr:row>58</xdr:row>
          <xdr:rowOff>38100</xdr:rowOff>
        </xdr:to>
        <xdr:sp macro="" textlink="">
          <xdr:nvSpPr>
            <xdr:cNvPr id="1221" name="Check Box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1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Word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56</xdr:row>
          <xdr:rowOff>133350</xdr:rowOff>
        </xdr:from>
        <xdr:to>
          <xdr:col>21</xdr:col>
          <xdr:colOff>76200</xdr:colOff>
          <xdr:row>58</xdr:row>
          <xdr:rowOff>38100</xdr:rowOff>
        </xdr:to>
        <xdr:sp macro="" textlink="">
          <xdr:nvSpPr>
            <xdr:cNvPr id="1222" name="Check Box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00000000-0008-0000-0100-0000C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Excel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61</xdr:row>
          <xdr:rowOff>133350</xdr:rowOff>
        </xdr:from>
        <xdr:to>
          <xdr:col>19</xdr:col>
          <xdr:colOff>9525</xdr:colOff>
          <xdr:row>63</xdr:row>
          <xdr:rowOff>38100</xdr:rowOff>
        </xdr:to>
        <xdr:sp macro="" textlink="">
          <xdr:nvSpPr>
            <xdr:cNvPr id="1223" name="Check Box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1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Word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61</xdr:row>
          <xdr:rowOff>133350</xdr:rowOff>
        </xdr:from>
        <xdr:to>
          <xdr:col>21</xdr:col>
          <xdr:colOff>76200</xdr:colOff>
          <xdr:row>63</xdr:row>
          <xdr:rowOff>38100</xdr:rowOff>
        </xdr:to>
        <xdr:sp macro="" textlink="">
          <xdr:nvSpPr>
            <xdr:cNvPr id="1224" name="Check Box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1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Excel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66</xdr:row>
          <xdr:rowOff>133350</xdr:rowOff>
        </xdr:from>
        <xdr:to>
          <xdr:col>19</xdr:col>
          <xdr:colOff>9525</xdr:colOff>
          <xdr:row>68</xdr:row>
          <xdr:rowOff>38100</xdr:rowOff>
        </xdr:to>
        <xdr:sp macro="" textlink="">
          <xdr:nvSpPr>
            <xdr:cNvPr id="1225" name="Check Box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1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Word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66</xdr:row>
          <xdr:rowOff>133350</xdr:rowOff>
        </xdr:from>
        <xdr:to>
          <xdr:col>21</xdr:col>
          <xdr:colOff>76200</xdr:colOff>
          <xdr:row>68</xdr:row>
          <xdr:rowOff>38100</xdr:rowOff>
        </xdr:to>
        <xdr:sp macro="" textlink="">
          <xdr:nvSpPr>
            <xdr:cNvPr id="1226" name="Check Box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00000000-0008-0000-0100-0000C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Excel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76200</xdr:colOff>
          <xdr:row>3</xdr:row>
          <xdr:rowOff>0</xdr:rowOff>
        </xdr:from>
        <xdr:to>
          <xdr:col>33</xdr:col>
          <xdr:colOff>438150</xdr:colOff>
          <xdr:row>4</xdr:row>
          <xdr:rowOff>95250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00000000-0008-0000-0100-0000E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53640926-AAD7-44D8-BBD7-CCE9431645EC}">
                <a14:shadowObscured val="1"/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000" b="0" i="0" u="none" strike="noStrike" baseline="0">
                  <a:solidFill>
                    <a:srgbClr val="FF0000"/>
                  </a:solidFill>
                  <a:latin typeface="ＭＳ Ｐゴシック"/>
                  <a:ea typeface="ＭＳ Ｐゴシック"/>
                </a:rPr>
                <a:t>職歴最新順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123825</xdr:colOff>
          <xdr:row>3</xdr:row>
          <xdr:rowOff>9525</xdr:rowOff>
        </xdr:from>
        <xdr:to>
          <xdr:col>37</xdr:col>
          <xdr:colOff>371475</xdr:colOff>
          <xdr:row>4</xdr:row>
          <xdr:rowOff>85725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00000000-0008-0000-01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53640926-AAD7-44D8-BBD7-CCE9431645EC}">
                <a14:shadowObscured val="1"/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000" b="1" i="0" u="none" strike="noStrike" baseline="0">
                  <a:solidFill>
                    <a:srgbClr val="0000FF"/>
                  </a:solidFill>
                  <a:latin typeface="ＭＳ Ｐゴシック"/>
                  <a:ea typeface="ＭＳ Ｐゴシック"/>
                </a:rPr>
                <a:t>ヒアリングシート転送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142875</xdr:colOff>
          <xdr:row>5</xdr:row>
          <xdr:rowOff>47625</xdr:rowOff>
        </xdr:from>
        <xdr:to>
          <xdr:col>37</xdr:col>
          <xdr:colOff>381000</xdr:colOff>
          <xdr:row>6</xdr:row>
          <xdr:rowOff>85725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00000000-0008-0000-0100-0000E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53640926-AAD7-44D8-BBD7-CCE9431645EC}">
                <a14:shadowObscured val="1"/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000" b="1" i="0" u="none" strike="noStrike" baseline="0">
                  <a:solidFill>
                    <a:srgbClr val="008000"/>
                  </a:solidFill>
                  <a:latin typeface="ＭＳ Ｐゴシック"/>
                  <a:ea typeface="ＭＳ Ｐゴシック"/>
                </a:rPr>
                <a:t>ヒアリングシート作成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</xdr:row>
          <xdr:rowOff>9525</xdr:rowOff>
        </xdr:from>
        <xdr:to>
          <xdr:col>16</xdr:col>
          <xdr:colOff>114300</xdr:colOff>
          <xdr:row>3</xdr:row>
          <xdr:rowOff>0</xdr:rowOff>
        </xdr:to>
        <xdr:sp macro="" textlink="">
          <xdr:nvSpPr>
            <xdr:cNvPr id="1258" name="Check Box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00000000-0008-0000-01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</xdr:row>
          <xdr:rowOff>142875</xdr:rowOff>
        </xdr:from>
        <xdr:to>
          <xdr:col>28</xdr:col>
          <xdr:colOff>114300</xdr:colOff>
          <xdr:row>3</xdr:row>
          <xdr:rowOff>142875</xdr:rowOff>
        </xdr:to>
        <xdr:sp macro="" textlink="">
          <xdr:nvSpPr>
            <xdr:cNvPr id="1259" name="Check Box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1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職業紹介のみ希望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219075</xdr:colOff>
          <xdr:row>74</xdr:row>
          <xdr:rowOff>133350</xdr:rowOff>
        </xdr:from>
        <xdr:to>
          <xdr:col>6</xdr:col>
          <xdr:colOff>76200</xdr:colOff>
          <xdr:row>76</xdr:row>
          <xdr:rowOff>19050</xdr:rowOff>
        </xdr:to>
        <xdr:sp macro="" textlink="">
          <xdr:nvSpPr>
            <xdr:cNvPr id="1260" name="Check Box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1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即日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171450</xdr:colOff>
          <xdr:row>74</xdr:row>
          <xdr:rowOff>152400</xdr:rowOff>
        </xdr:from>
        <xdr:to>
          <xdr:col>27</xdr:col>
          <xdr:colOff>47625</xdr:colOff>
          <xdr:row>76</xdr:row>
          <xdr:rowOff>0</xdr:rowOff>
        </xdr:to>
        <xdr:sp macro="" textlink="">
          <xdr:nvSpPr>
            <xdr:cNvPr id="1262" name="Check Box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1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133350</xdr:colOff>
          <xdr:row>74</xdr:row>
          <xdr:rowOff>133350</xdr:rowOff>
        </xdr:from>
        <xdr:to>
          <xdr:col>31</xdr:col>
          <xdr:colOff>38100</xdr:colOff>
          <xdr:row>76</xdr:row>
          <xdr:rowOff>9525</xdr:rowOff>
        </xdr:to>
        <xdr:sp macro="" textlink="">
          <xdr:nvSpPr>
            <xdr:cNvPr id="1263" name="Check Box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1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9525</xdr:colOff>
          <xdr:row>74</xdr:row>
          <xdr:rowOff>133350</xdr:rowOff>
        </xdr:from>
        <xdr:to>
          <xdr:col>28</xdr:col>
          <xdr:colOff>114300</xdr:colOff>
          <xdr:row>75</xdr:row>
          <xdr:rowOff>152400</xdr:rowOff>
        </xdr:to>
        <xdr:sp macro="" textlink="">
          <xdr:nvSpPr>
            <xdr:cNvPr id="1264" name="Check Box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1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火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66675</xdr:colOff>
          <xdr:row>74</xdr:row>
          <xdr:rowOff>142875</xdr:rowOff>
        </xdr:from>
        <xdr:to>
          <xdr:col>29</xdr:col>
          <xdr:colOff>180975</xdr:colOff>
          <xdr:row>76</xdr:row>
          <xdr:rowOff>0</xdr:rowOff>
        </xdr:to>
        <xdr:sp macro="" textlink="">
          <xdr:nvSpPr>
            <xdr:cNvPr id="1265" name="Check Box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00000000-0008-0000-0100-0000F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75</xdr:row>
          <xdr:rowOff>133350</xdr:rowOff>
        </xdr:from>
        <xdr:to>
          <xdr:col>27</xdr:col>
          <xdr:colOff>85725</xdr:colOff>
          <xdr:row>77</xdr:row>
          <xdr:rowOff>9525</xdr:rowOff>
        </xdr:to>
        <xdr:sp macro="" textlink="">
          <xdr:nvSpPr>
            <xdr:cNvPr id="1266" name="Check Box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00000000-0008-0000-01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9525</xdr:colOff>
          <xdr:row>75</xdr:row>
          <xdr:rowOff>133350</xdr:rowOff>
        </xdr:from>
        <xdr:to>
          <xdr:col>28</xdr:col>
          <xdr:colOff>142875</xdr:colOff>
          <xdr:row>77</xdr:row>
          <xdr:rowOff>9525</xdr:rowOff>
        </xdr:to>
        <xdr:sp macro="" textlink="">
          <xdr:nvSpPr>
            <xdr:cNvPr id="1267" name="Check Box 243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00000000-0008-0000-0100-0000F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76200</xdr:colOff>
          <xdr:row>75</xdr:row>
          <xdr:rowOff>142875</xdr:rowOff>
        </xdr:from>
        <xdr:to>
          <xdr:col>29</xdr:col>
          <xdr:colOff>209550</xdr:colOff>
          <xdr:row>77</xdr:row>
          <xdr:rowOff>19050</xdr:rowOff>
        </xdr:to>
        <xdr:sp macro="" textlink="">
          <xdr:nvSpPr>
            <xdr:cNvPr id="1268" name="Check Box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1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142875</xdr:colOff>
          <xdr:row>75</xdr:row>
          <xdr:rowOff>133350</xdr:rowOff>
        </xdr:from>
        <xdr:to>
          <xdr:col>31</xdr:col>
          <xdr:colOff>47625</xdr:colOff>
          <xdr:row>77</xdr:row>
          <xdr:rowOff>9525</xdr:rowOff>
        </xdr:to>
        <xdr:sp macro="" textlink="">
          <xdr:nvSpPr>
            <xdr:cNvPr id="1269" name="Check Box 245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00000000-0008-0000-0100-0000F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祝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</xdr:row>
          <xdr:rowOff>0</xdr:rowOff>
        </xdr:from>
        <xdr:to>
          <xdr:col>15</xdr:col>
          <xdr:colOff>104775</xdr:colOff>
          <xdr:row>2</xdr:row>
          <xdr:rowOff>47625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2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 mc:Ignorable="a14" a14:legacySpreadsheetColorIndex="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219075</xdr:colOff>
          <xdr:row>1</xdr:row>
          <xdr:rowOff>152400</xdr:rowOff>
        </xdr:from>
        <xdr:to>
          <xdr:col>27</xdr:col>
          <xdr:colOff>190500</xdr:colOff>
          <xdr:row>4</xdr:row>
          <xdr:rowOff>0</xdr:rowOff>
        </xdr:to>
        <xdr:sp macro="" textlink="">
          <xdr:nvSpPr>
            <xdr:cNvPr id="5168" name="Check Box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2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 mc:Ignorable="a14" a14:legacySpreadsheetColorIndex="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職業選択のみ希望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</xdr:row>
          <xdr:rowOff>0</xdr:rowOff>
        </xdr:from>
        <xdr:to>
          <xdr:col>15</xdr:col>
          <xdr:colOff>104775</xdr:colOff>
          <xdr:row>2</xdr:row>
          <xdr:rowOff>47625</xdr:rowOff>
        </xdr:to>
        <xdr:sp macro="" textlink="">
          <xdr:nvSpPr>
            <xdr:cNvPr id="5169" name="Check Box 49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2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 mc:Ignorable="a14" a14:legacySpreadsheetColorIndex="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</xdr:row>
          <xdr:rowOff>0</xdr:rowOff>
        </xdr:from>
        <xdr:to>
          <xdr:col>15</xdr:col>
          <xdr:colOff>104775</xdr:colOff>
          <xdr:row>2</xdr:row>
          <xdr:rowOff>47625</xdr:rowOff>
        </xdr:to>
        <xdr:sp macro="" textlink="">
          <xdr:nvSpPr>
            <xdr:cNvPr id="5171" name="Check Box 51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2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 mc:Ignorable="a14" a14:legacySpreadsheetColorIndex="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114300</xdr:colOff>
          <xdr:row>78</xdr:row>
          <xdr:rowOff>152400</xdr:rowOff>
        </xdr:from>
        <xdr:to>
          <xdr:col>31</xdr:col>
          <xdr:colOff>38100</xdr:colOff>
          <xdr:row>80</xdr:row>
          <xdr:rowOff>38100</xdr:rowOff>
        </xdr:to>
        <xdr:sp macro="" textlink="">
          <xdr:nvSpPr>
            <xdr:cNvPr id="5172" name="Check Box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2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 mc:Ignorable="a14" a14:legacySpreadsheetColorIndex="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祝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190500</xdr:colOff>
          <xdr:row>77</xdr:row>
          <xdr:rowOff>142875</xdr:rowOff>
        </xdr:from>
        <xdr:to>
          <xdr:col>27</xdr:col>
          <xdr:colOff>114300</xdr:colOff>
          <xdr:row>79</xdr:row>
          <xdr:rowOff>28575</xdr:rowOff>
        </xdr:to>
        <xdr:sp macro="" textlink="">
          <xdr:nvSpPr>
            <xdr:cNvPr id="5173" name="Check Box 53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2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 mc:Ignorable="a14" a14:legacySpreadsheetColorIndex="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月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190500</xdr:colOff>
          <xdr:row>78</xdr:row>
          <xdr:rowOff>152400</xdr:rowOff>
        </xdr:from>
        <xdr:to>
          <xdr:col>27</xdr:col>
          <xdr:colOff>114300</xdr:colOff>
          <xdr:row>80</xdr:row>
          <xdr:rowOff>38100</xdr:rowOff>
        </xdr:to>
        <xdr:sp macro="" textlink="">
          <xdr:nvSpPr>
            <xdr:cNvPr id="5174" name="Check Box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2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 mc:Ignorable="a14" a14:legacySpreadsheetColorIndex="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金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19050</xdr:colOff>
          <xdr:row>78</xdr:row>
          <xdr:rowOff>152400</xdr:rowOff>
        </xdr:from>
        <xdr:to>
          <xdr:col>28</xdr:col>
          <xdr:colOff>171450</xdr:colOff>
          <xdr:row>80</xdr:row>
          <xdr:rowOff>38100</xdr:rowOff>
        </xdr:to>
        <xdr:sp macro="" textlink="">
          <xdr:nvSpPr>
            <xdr:cNvPr id="5175" name="Check Box 55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2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 mc:Ignorable="a14" a14:legacySpreadsheetColorIndex="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土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66675</xdr:colOff>
          <xdr:row>78</xdr:row>
          <xdr:rowOff>152400</xdr:rowOff>
        </xdr:from>
        <xdr:to>
          <xdr:col>29</xdr:col>
          <xdr:colOff>219075</xdr:colOff>
          <xdr:row>80</xdr:row>
          <xdr:rowOff>38100</xdr:rowOff>
        </xdr:to>
        <xdr:sp macro="" textlink="">
          <xdr:nvSpPr>
            <xdr:cNvPr id="5176" name="Check Box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2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 mc:Ignorable="a14" a14:legacySpreadsheetColorIndex="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日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19050</xdr:colOff>
          <xdr:row>77</xdr:row>
          <xdr:rowOff>142875</xdr:rowOff>
        </xdr:from>
        <xdr:to>
          <xdr:col>28</xdr:col>
          <xdr:colOff>171450</xdr:colOff>
          <xdr:row>79</xdr:row>
          <xdr:rowOff>28575</xdr:rowOff>
        </xdr:to>
        <xdr:sp macro="" textlink="">
          <xdr:nvSpPr>
            <xdr:cNvPr id="5177" name="Check Box 57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2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 mc:Ignorable="a14" a14:legacySpreadsheetColorIndex="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火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66675</xdr:colOff>
          <xdr:row>77</xdr:row>
          <xdr:rowOff>142875</xdr:rowOff>
        </xdr:from>
        <xdr:to>
          <xdr:col>29</xdr:col>
          <xdr:colOff>219075</xdr:colOff>
          <xdr:row>79</xdr:row>
          <xdr:rowOff>28575</xdr:rowOff>
        </xdr:to>
        <xdr:sp macro="" textlink="">
          <xdr:nvSpPr>
            <xdr:cNvPr id="5178" name="Check Box 58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2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 mc:Ignorable="a14" a14:legacySpreadsheetColorIndex="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水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114300</xdr:colOff>
          <xdr:row>77</xdr:row>
          <xdr:rowOff>142875</xdr:rowOff>
        </xdr:from>
        <xdr:to>
          <xdr:col>31</xdr:col>
          <xdr:colOff>38100</xdr:colOff>
          <xdr:row>79</xdr:row>
          <xdr:rowOff>28575</xdr:rowOff>
        </xdr:to>
        <xdr:sp macro="" textlink="">
          <xdr:nvSpPr>
            <xdr:cNvPr id="5179" name="Check Box 59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2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 mc:Ignorable="a14" a14:legacySpreadsheetColorIndex="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木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200025</xdr:colOff>
          <xdr:row>77</xdr:row>
          <xdr:rowOff>142875</xdr:rowOff>
        </xdr:from>
        <xdr:to>
          <xdr:col>6</xdr:col>
          <xdr:colOff>19050</xdr:colOff>
          <xdr:row>79</xdr:row>
          <xdr:rowOff>28575</xdr:rowOff>
        </xdr:to>
        <xdr:sp macro="" textlink="">
          <xdr:nvSpPr>
            <xdr:cNvPr id="5180" name="Check Box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2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 mc:Ignorable="a14" a14:legacySpreadsheetColorIndex="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即日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29</xdr:row>
          <xdr:rowOff>133350</xdr:rowOff>
        </xdr:from>
        <xdr:to>
          <xdr:col>20</xdr:col>
          <xdr:colOff>0</xdr:colOff>
          <xdr:row>31</xdr:row>
          <xdr:rowOff>38100</xdr:rowOff>
        </xdr:to>
        <xdr:sp macro="" textlink="">
          <xdr:nvSpPr>
            <xdr:cNvPr id="5182" name="Check Box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2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Word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29</xdr:row>
          <xdr:rowOff>133350</xdr:rowOff>
        </xdr:from>
        <xdr:to>
          <xdr:col>21</xdr:col>
          <xdr:colOff>85725</xdr:colOff>
          <xdr:row>31</xdr:row>
          <xdr:rowOff>38100</xdr:rowOff>
        </xdr:to>
        <xdr:sp macro="" textlink="">
          <xdr:nvSpPr>
            <xdr:cNvPr id="5183" name="Check Box 63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2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Excel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34</xdr:row>
          <xdr:rowOff>133350</xdr:rowOff>
        </xdr:from>
        <xdr:to>
          <xdr:col>20</xdr:col>
          <xdr:colOff>0</xdr:colOff>
          <xdr:row>36</xdr:row>
          <xdr:rowOff>38100</xdr:rowOff>
        </xdr:to>
        <xdr:sp macro="" textlink="">
          <xdr:nvSpPr>
            <xdr:cNvPr id="5184" name="Check Box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2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Word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34</xdr:row>
          <xdr:rowOff>133350</xdr:rowOff>
        </xdr:from>
        <xdr:to>
          <xdr:col>21</xdr:col>
          <xdr:colOff>104775</xdr:colOff>
          <xdr:row>36</xdr:row>
          <xdr:rowOff>38100</xdr:rowOff>
        </xdr:to>
        <xdr:sp macro="" textlink="">
          <xdr:nvSpPr>
            <xdr:cNvPr id="5185" name="Check Box 65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2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Excel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39</xdr:row>
          <xdr:rowOff>133350</xdr:rowOff>
        </xdr:from>
        <xdr:to>
          <xdr:col>20</xdr:col>
          <xdr:colOff>0</xdr:colOff>
          <xdr:row>41</xdr:row>
          <xdr:rowOff>38100</xdr:rowOff>
        </xdr:to>
        <xdr:sp macro="" textlink="">
          <xdr:nvSpPr>
            <xdr:cNvPr id="5186" name="Check Box 66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2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Word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39</xdr:row>
          <xdr:rowOff>133350</xdr:rowOff>
        </xdr:from>
        <xdr:to>
          <xdr:col>21</xdr:col>
          <xdr:colOff>104775</xdr:colOff>
          <xdr:row>41</xdr:row>
          <xdr:rowOff>38100</xdr:rowOff>
        </xdr:to>
        <xdr:sp macro="" textlink="">
          <xdr:nvSpPr>
            <xdr:cNvPr id="5187" name="Check Box 67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2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Excel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44</xdr:row>
          <xdr:rowOff>133350</xdr:rowOff>
        </xdr:from>
        <xdr:to>
          <xdr:col>20</xdr:col>
          <xdr:colOff>0</xdr:colOff>
          <xdr:row>46</xdr:row>
          <xdr:rowOff>38100</xdr:rowOff>
        </xdr:to>
        <xdr:sp macro="" textlink="">
          <xdr:nvSpPr>
            <xdr:cNvPr id="5188" name="Check Box 68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2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Word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44</xdr:row>
          <xdr:rowOff>133350</xdr:rowOff>
        </xdr:from>
        <xdr:to>
          <xdr:col>21</xdr:col>
          <xdr:colOff>104775</xdr:colOff>
          <xdr:row>46</xdr:row>
          <xdr:rowOff>38100</xdr:rowOff>
        </xdr:to>
        <xdr:sp macro="" textlink="">
          <xdr:nvSpPr>
            <xdr:cNvPr id="5189" name="Check Box 69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2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Excel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49</xdr:row>
          <xdr:rowOff>133350</xdr:rowOff>
        </xdr:from>
        <xdr:to>
          <xdr:col>20</xdr:col>
          <xdr:colOff>0</xdr:colOff>
          <xdr:row>51</xdr:row>
          <xdr:rowOff>38100</xdr:rowOff>
        </xdr:to>
        <xdr:sp macro="" textlink="">
          <xdr:nvSpPr>
            <xdr:cNvPr id="5190" name="Check Box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2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Word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49</xdr:row>
          <xdr:rowOff>133350</xdr:rowOff>
        </xdr:from>
        <xdr:to>
          <xdr:col>21</xdr:col>
          <xdr:colOff>104775</xdr:colOff>
          <xdr:row>51</xdr:row>
          <xdr:rowOff>38100</xdr:rowOff>
        </xdr:to>
        <xdr:sp macro="" textlink="">
          <xdr:nvSpPr>
            <xdr:cNvPr id="5191" name="Check Box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2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Excel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54</xdr:row>
          <xdr:rowOff>133350</xdr:rowOff>
        </xdr:from>
        <xdr:to>
          <xdr:col>20</xdr:col>
          <xdr:colOff>0</xdr:colOff>
          <xdr:row>56</xdr:row>
          <xdr:rowOff>38100</xdr:rowOff>
        </xdr:to>
        <xdr:sp macro="" textlink="">
          <xdr:nvSpPr>
            <xdr:cNvPr id="5192" name="Check Box 72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2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Word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54</xdr:row>
          <xdr:rowOff>133350</xdr:rowOff>
        </xdr:from>
        <xdr:to>
          <xdr:col>21</xdr:col>
          <xdr:colOff>104775</xdr:colOff>
          <xdr:row>56</xdr:row>
          <xdr:rowOff>38100</xdr:rowOff>
        </xdr:to>
        <xdr:sp macro="" textlink="">
          <xdr:nvSpPr>
            <xdr:cNvPr id="5193" name="Check Box 73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2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Excel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59</xdr:row>
          <xdr:rowOff>133350</xdr:rowOff>
        </xdr:from>
        <xdr:to>
          <xdr:col>20</xdr:col>
          <xdr:colOff>0</xdr:colOff>
          <xdr:row>61</xdr:row>
          <xdr:rowOff>38100</xdr:rowOff>
        </xdr:to>
        <xdr:sp macro="" textlink="">
          <xdr:nvSpPr>
            <xdr:cNvPr id="5194" name="Check Box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2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Word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59</xdr:row>
          <xdr:rowOff>133350</xdr:rowOff>
        </xdr:from>
        <xdr:to>
          <xdr:col>21</xdr:col>
          <xdr:colOff>104775</xdr:colOff>
          <xdr:row>61</xdr:row>
          <xdr:rowOff>38100</xdr:rowOff>
        </xdr:to>
        <xdr:sp macro="" textlink="">
          <xdr:nvSpPr>
            <xdr:cNvPr id="5195" name="Check Box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2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Excel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64</xdr:row>
          <xdr:rowOff>133350</xdr:rowOff>
        </xdr:from>
        <xdr:to>
          <xdr:col>20</xdr:col>
          <xdr:colOff>0</xdr:colOff>
          <xdr:row>66</xdr:row>
          <xdr:rowOff>38100</xdr:rowOff>
        </xdr:to>
        <xdr:sp macro="" textlink="">
          <xdr:nvSpPr>
            <xdr:cNvPr id="5196" name="Check Box 76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2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Word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64</xdr:row>
          <xdr:rowOff>133350</xdr:rowOff>
        </xdr:from>
        <xdr:to>
          <xdr:col>21</xdr:col>
          <xdr:colOff>104775</xdr:colOff>
          <xdr:row>66</xdr:row>
          <xdr:rowOff>38100</xdr:rowOff>
        </xdr:to>
        <xdr:sp macro="" textlink="">
          <xdr:nvSpPr>
            <xdr:cNvPr id="5197" name="Check Box 77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2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Excel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69</xdr:row>
          <xdr:rowOff>133350</xdr:rowOff>
        </xdr:from>
        <xdr:to>
          <xdr:col>20</xdr:col>
          <xdr:colOff>0</xdr:colOff>
          <xdr:row>71</xdr:row>
          <xdr:rowOff>38100</xdr:rowOff>
        </xdr:to>
        <xdr:sp macro="" textlink="">
          <xdr:nvSpPr>
            <xdr:cNvPr id="5198" name="Check Box 78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2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Word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69</xdr:row>
          <xdr:rowOff>133350</xdr:rowOff>
        </xdr:from>
        <xdr:to>
          <xdr:col>21</xdr:col>
          <xdr:colOff>104775</xdr:colOff>
          <xdr:row>71</xdr:row>
          <xdr:rowOff>38100</xdr:rowOff>
        </xdr:to>
        <xdr:sp macro="" textlink="">
          <xdr:nvSpPr>
            <xdr:cNvPr id="5199" name="Check Box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2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Excel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39</xdr:row>
          <xdr:rowOff>133350</xdr:rowOff>
        </xdr:from>
        <xdr:to>
          <xdr:col>20</xdr:col>
          <xdr:colOff>0</xdr:colOff>
          <xdr:row>41</xdr:row>
          <xdr:rowOff>38100</xdr:rowOff>
        </xdr:to>
        <xdr:sp macro="" textlink="">
          <xdr:nvSpPr>
            <xdr:cNvPr id="5200" name="Check Box 80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2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Word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39</xdr:row>
          <xdr:rowOff>133350</xdr:rowOff>
        </xdr:from>
        <xdr:to>
          <xdr:col>21</xdr:col>
          <xdr:colOff>104775</xdr:colOff>
          <xdr:row>41</xdr:row>
          <xdr:rowOff>38100</xdr:rowOff>
        </xdr:to>
        <xdr:sp macro="" textlink="">
          <xdr:nvSpPr>
            <xdr:cNvPr id="5201" name="Check Box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2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Excel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39</xdr:row>
          <xdr:rowOff>133350</xdr:rowOff>
        </xdr:from>
        <xdr:to>
          <xdr:col>20</xdr:col>
          <xdr:colOff>0</xdr:colOff>
          <xdr:row>41</xdr:row>
          <xdr:rowOff>38100</xdr:rowOff>
        </xdr:to>
        <xdr:sp macro="" textlink="">
          <xdr:nvSpPr>
            <xdr:cNvPr id="5202" name="Check Box 82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2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Word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39</xdr:row>
          <xdr:rowOff>133350</xdr:rowOff>
        </xdr:from>
        <xdr:to>
          <xdr:col>21</xdr:col>
          <xdr:colOff>104775</xdr:colOff>
          <xdr:row>41</xdr:row>
          <xdr:rowOff>38100</xdr:rowOff>
        </xdr:to>
        <xdr:sp macro="" textlink="">
          <xdr:nvSpPr>
            <xdr:cNvPr id="5203" name="Check Box 83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2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Excel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44</xdr:row>
          <xdr:rowOff>133350</xdr:rowOff>
        </xdr:from>
        <xdr:to>
          <xdr:col>20</xdr:col>
          <xdr:colOff>0</xdr:colOff>
          <xdr:row>46</xdr:row>
          <xdr:rowOff>38100</xdr:rowOff>
        </xdr:to>
        <xdr:sp macro="" textlink="">
          <xdr:nvSpPr>
            <xdr:cNvPr id="5204" name="Check Box 84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2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Word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44</xdr:row>
          <xdr:rowOff>133350</xdr:rowOff>
        </xdr:from>
        <xdr:to>
          <xdr:col>21</xdr:col>
          <xdr:colOff>104775</xdr:colOff>
          <xdr:row>46</xdr:row>
          <xdr:rowOff>38100</xdr:rowOff>
        </xdr:to>
        <xdr:sp macro="" textlink="">
          <xdr:nvSpPr>
            <xdr:cNvPr id="5205" name="Check Box 85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2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Excel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49</xdr:row>
          <xdr:rowOff>133350</xdr:rowOff>
        </xdr:from>
        <xdr:to>
          <xdr:col>20</xdr:col>
          <xdr:colOff>0</xdr:colOff>
          <xdr:row>51</xdr:row>
          <xdr:rowOff>38100</xdr:rowOff>
        </xdr:to>
        <xdr:sp macro="" textlink="">
          <xdr:nvSpPr>
            <xdr:cNvPr id="5206" name="Check Box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2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Word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49</xdr:row>
          <xdr:rowOff>133350</xdr:rowOff>
        </xdr:from>
        <xdr:to>
          <xdr:col>21</xdr:col>
          <xdr:colOff>104775</xdr:colOff>
          <xdr:row>51</xdr:row>
          <xdr:rowOff>38100</xdr:rowOff>
        </xdr:to>
        <xdr:sp macro="" textlink="">
          <xdr:nvSpPr>
            <xdr:cNvPr id="5207" name="Check Box 87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2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Excel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54</xdr:row>
          <xdr:rowOff>133350</xdr:rowOff>
        </xdr:from>
        <xdr:to>
          <xdr:col>20</xdr:col>
          <xdr:colOff>0</xdr:colOff>
          <xdr:row>56</xdr:row>
          <xdr:rowOff>38100</xdr:rowOff>
        </xdr:to>
        <xdr:sp macro="" textlink="">
          <xdr:nvSpPr>
            <xdr:cNvPr id="5208" name="Check Box 88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2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Word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54</xdr:row>
          <xdr:rowOff>133350</xdr:rowOff>
        </xdr:from>
        <xdr:to>
          <xdr:col>21</xdr:col>
          <xdr:colOff>104775</xdr:colOff>
          <xdr:row>56</xdr:row>
          <xdr:rowOff>38100</xdr:rowOff>
        </xdr:to>
        <xdr:sp macro="" textlink="">
          <xdr:nvSpPr>
            <xdr:cNvPr id="5209" name="Check Box 89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2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Excel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59</xdr:row>
          <xdr:rowOff>133350</xdr:rowOff>
        </xdr:from>
        <xdr:to>
          <xdr:col>20</xdr:col>
          <xdr:colOff>0</xdr:colOff>
          <xdr:row>61</xdr:row>
          <xdr:rowOff>38100</xdr:rowOff>
        </xdr:to>
        <xdr:sp macro="" textlink="">
          <xdr:nvSpPr>
            <xdr:cNvPr id="5210" name="Check Box 90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2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Word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59</xdr:row>
          <xdr:rowOff>133350</xdr:rowOff>
        </xdr:from>
        <xdr:to>
          <xdr:col>21</xdr:col>
          <xdr:colOff>104775</xdr:colOff>
          <xdr:row>61</xdr:row>
          <xdr:rowOff>38100</xdr:rowOff>
        </xdr:to>
        <xdr:sp macro="" textlink="">
          <xdr:nvSpPr>
            <xdr:cNvPr id="5211" name="Check Box 91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2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Excel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64</xdr:row>
          <xdr:rowOff>133350</xdr:rowOff>
        </xdr:from>
        <xdr:to>
          <xdr:col>20</xdr:col>
          <xdr:colOff>0</xdr:colOff>
          <xdr:row>66</xdr:row>
          <xdr:rowOff>38100</xdr:rowOff>
        </xdr:to>
        <xdr:sp macro="" textlink="">
          <xdr:nvSpPr>
            <xdr:cNvPr id="5212" name="Check Box 92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2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Word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64</xdr:row>
          <xdr:rowOff>133350</xdr:rowOff>
        </xdr:from>
        <xdr:to>
          <xdr:col>21</xdr:col>
          <xdr:colOff>104775</xdr:colOff>
          <xdr:row>66</xdr:row>
          <xdr:rowOff>38100</xdr:rowOff>
        </xdr:to>
        <xdr:sp macro="" textlink="">
          <xdr:nvSpPr>
            <xdr:cNvPr id="5213" name="Check Box 93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2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Excel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69</xdr:row>
          <xdr:rowOff>133350</xdr:rowOff>
        </xdr:from>
        <xdr:to>
          <xdr:col>20</xdr:col>
          <xdr:colOff>0</xdr:colOff>
          <xdr:row>71</xdr:row>
          <xdr:rowOff>38100</xdr:rowOff>
        </xdr:to>
        <xdr:sp macro="" textlink="">
          <xdr:nvSpPr>
            <xdr:cNvPr id="5214" name="Check Box 94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2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Word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69</xdr:row>
          <xdr:rowOff>133350</xdr:rowOff>
        </xdr:from>
        <xdr:to>
          <xdr:col>21</xdr:col>
          <xdr:colOff>104775</xdr:colOff>
          <xdr:row>71</xdr:row>
          <xdr:rowOff>38100</xdr:rowOff>
        </xdr:to>
        <xdr:sp macro="" textlink="">
          <xdr:nvSpPr>
            <xdr:cNvPr id="5215" name="Check Box 95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2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Excel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13" Type="http://schemas.openxmlformats.org/officeDocument/2006/relationships/ctrlProp" Target="../ctrlProps/ctrlProp12.xml"/><Relationship Id="rId18" Type="http://schemas.openxmlformats.org/officeDocument/2006/relationships/ctrlProp" Target="../ctrlProps/ctrlProp17.xml"/><Relationship Id="rId26" Type="http://schemas.openxmlformats.org/officeDocument/2006/relationships/ctrlProp" Target="../ctrlProps/ctrlProp25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20.xml"/><Relationship Id="rId34" Type="http://schemas.openxmlformats.org/officeDocument/2006/relationships/ctrlProp" Target="../ctrlProps/ctrlProp33.xml"/><Relationship Id="rId7" Type="http://schemas.openxmlformats.org/officeDocument/2006/relationships/ctrlProp" Target="../ctrlProps/ctrlProp6.xml"/><Relationship Id="rId12" Type="http://schemas.openxmlformats.org/officeDocument/2006/relationships/ctrlProp" Target="../ctrlProps/ctrlProp11.xml"/><Relationship Id="rId17" Type="http://schemas.openxmlformats.org/officeDocument/2006/relationships/ctrlProp" Target="../ctrlProps/ctrlProp16.xml"/><Relationship Id="rId25" Type="http://schemas.openxmlformats.org/officeDocument/2006/relationships/ctrlProp" Target="../ctrlProps/ctrlProp24.xml"/><Relationship Id="rId33" Type="http://schemas.openxmlformats.org/officeDocument/2006/relationships/ctrlProp" Target="../ctrlProps/ctrlProp32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5.xml"/><Relationship Id="rId20" Type="http://schemas.openxmlformats.org/officeDocument/2006/relationships/ctrlProp" Target="../ctrlProps/ctrlProp19.xml"/><Relationship Id="rId29" Type="http://schemas.openxmlformats.org/officeDocument/2006/relationships/ctrlProp" Target="../ctrlProps/ctrlProp28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24" Type="http://schemas.openxmlformats.org/officeDocument/2006/relationships/ctrlProp" Target="../ctrlProps/ctrlProp23.xml"/><Relationship Id="rId32" Type="http://schemas.openxmlformats.org/officeDocument/2006/relationships/ctrlProp" Target="../ctrlProps/ctrlProp31.xml"/><Relationship Id="rId5" Type="http://schemas.openxmlformats.org/officeDocument/2006/relationships/ctrlProp" Target="../ctrlProps/ctrlProp4.xml"/><Relationship Id="rId15" Type="http://schemas.openxmlformats.org/officeDocument/2006/relationships/ctrlProp" Target="../ctrlProps/ctrlProp14.xml"/><Relationship Id="rId23" Type="http://schemas.openxmlformats.org/officeDocument/2006/relationships/ctrlProp" Target="../ctrlProps/ctrlProp22.xml"/><Relationship Id="rId28" Type="http://schemas.openxmlformats.org/officeDocument/2006/relationships/ctrlProp" Target="../ctrlProps/ctrlProp27.xml"/><Relationship Id="rId36" Type="http://schemas.openxmlformats.org/officeDocument/2006/relationships/comments" Target="../comments1.xml"/><Relationship Id="rId10" Type="http://schemas.openxmlformats.org/officeDocument/2006/relationships/ctrlProp" Target="../ctrlProps/ctrlProp9.xml"/><Relationship Id="rId19" Type="http://schemas.openxmlformats.org/officeDocument/2006/relationships/ctrlProp" Target="../ctrlProps/ctrlProp18.xml"/><Relationship Id="rId31" Type="http://schemas.openxmlformats.org/officeDocument/2006/relationships/ctrlProp" Target="../ctrlProps/ctrlProp30.xml"/><Relationship Id="rId4" Type="http://schemas.openxmlformats.org/officeDocument/2006/relationships/ctrlProp" Target="../ctrlProps/ctrlProp3.xml"/><Relationship Id="rId9" Type="http://schemas.openxmlformats.org/officeDocument/2006/relationships/ctrlProp" Target="../ctrlProps/ctrlProp8.xml"/><Relationship Id="rId14" Type="http://schemas.openxmlformats.org/officeDocument/2006/relationships/ctrlProp" Target="../ctrlProps/ctrlProp13.xml"/><Relationship Id="rId22" Type="http://schemas.openxmlformats.org/officeDocument/2006/relationships/ctrlProp" Target="../ctrlProps/ctrlProp21.xml"/><Relationship Id="rId27" Type="http://schemas.openxmlformats.org/officeDocument/2006/relationships/ctrlProp" Target="../ctrlProps/ctrlProp26.xml"/><Relationship Id="rId30" Type="http://schemas.openxmlformats.org/officeDocument/2006/relationships/ctrlProp" Target="../ctrlProps/ctrlProp29.xml"/><Relationship Id="rId35" Type="http://schemas.openxmlformats.org/officeDocument/2006/relationships/ctrlProp" Target="../ctrlProps/ctrlProp34.xm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44.xml"/><Relationship Id="rId18" Type="http://schemas.openxmlformats.org/officeDocument/2006/relationships/ctrlProp" Target="../ctrlProps/ctrlProp49.xml"/><Relationship Id="rId26" Type="http://schemas.openxmlformats.org/officeDocument/2006/relationships/ctrlProp" Target="../ctrlProps/ctrlProp57.xml"/><Relationship Id="rId39" Type="http://schemas.openxmlformats.org/officeDocument/2006/relationships/ctrlProp" Target="../ctrlProps/ctrlProp70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52.xml"/><Relationship Id="rId34" Type="http://schemas.openxmlformats.org/officeDocument/2006/relationships/ctrlProp" Target="../ctrlProps/ctrlProp65.xml"/><Relationship Id="rId42" Type="http://schemas.openxmlformats.org/officeDocument/2006/relationships/ctrlProp" Target="../ctrlProps/ctrlProp73.xml"/><Relationship Id="rId47" Type="http://schemas.openxmlformats.org/officeDocument/2006/relationships/ctrlProp" Target="../ctrlProps/ctrlProp78.xml"/><Relationship Id="rId50" Type="http://schemas.openxmlformats.org/officeDocument/2006/relationships/ctrlProp" Target="../ctrlProps/ctrlProp81.xml"/><Relationship Id="rId7" Type="http://schemas.openxmlformats.org/officeDocument/2006/relationships/ctrlProp" Target="../ctrlProps/ctrlProp38.xml"/><Relationship Id="rId12" Type="http://schemas.openxmlformats.org/officeDocument/2006/relationships/ctrlProp" Target="../ctrlProps/ctrlProp43.xml"/><Relationship Id="rId17" Type="http://schemas.openxmlformats.org/officeDocument/2006/relationships/ctrlProp" Target="../ctrlProps/ctrlProp48.xml"/><Relationship Id="rId25" Type="http://schemas.openxmlformats.org/officeDocument/2006/relationships/ctrlProp" Target="../ctrlProps/ctrlProp56.xml"/><Relationship Id="rId33" Type="http://schemas.openxmlformats.org/officeDocument/2006/relationships/ctrlProp" Target="../ctrlProps/ctrlProp64.xml"/><Relationship Id="rId38" Type="http://schemas.openxmlformats.org/officeDocument/2006/relationships/ctrlProp" Target="../ctrlProps/ctrlProp69.xml"/><Relationship Id="rId46" Type="http://schemas.openxmlformats.org/officeDocument/2006/relationships/ctrlProp" Target="../ctrlProps/ctrlProp77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47.xml"/><Relationship Id="rId20" Type="http://schemas.openxmlformats.org/officeDocument/2006/relationships/ctrlProp" Target="../ctrlProps/ctrlProp51.xml"/><Relationship Id="rId29" Type="http://schemas.openxmlformats.org/officeDocument/2006/relationships/ctrlProp" Target="../ctrlProps/ctrlProp60.xml"/><Relationship Id="rId41" Type="http://schemas.openxmlformats.org/officeDocument/2006/relationships/ctrlProp" Target="../ctrlProps/ctrlProp72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7.xml"/><Relationship Id="rId11" Type="http://schemas.openxmlformats.org/officeDocument/2006/relationships/ctrlProp" Target="../ctrlProps/ctrlProp42.xml"/><Relationship Id="rId24" Type="http://schemas.openxmlformats.org/officeDocument/2006/relationships/ctrlProp" Target="../ctrlProps/ctrlProp55.xml"/><Relationship Id="rId32" Type="http://schemas.openxmlformats.org/officeDocument/2006/relationships/ctrlProp" Target="../ctrlProps/ctrlProp63.xml"/><Relationship Id="rId37" Type="http://schemas.openxmlformats.org/officeDocument/2006/relationships/ctrlProp" Target="../ctrlProps/ctrlProp68.xml"/><Relationship Id="rId40" Type="http://schemas.openxmlformats.org/officeDocument/2006/relationships/ctrlProp" Target="../ctrlProps/ctrlProp71.xml"/><Relationship Id="rId45" Type="http://schemas.openxmlformats.org/officeDocument/2006/relationships/ctrlProp" Target="../ctrlProps/ctrlProp76.xml"/><Relationship Id="rId5" Type="http://schemas.openxmlformats.org/officeDocument/2006/relationships/ctrlProp" Target="../ctrlProps/ctrlProp36.xml"/><Relationship Id="rId15" Type="http://schemas.openxmlformats.org/officeDocument/2006/relationships/ctrlProp" Target="../ctrlProps/ctrlProp46.xml"/><Relationship Id="rId23" Type="http://schemas.openxmlformats.org/officeDocument/2006/relationships/ctrlProp" Target="../ctrlProps/ctrlProp54.xml"/><Relationship Id="rId28" Type="http://schemas.openxmlformats.org/officeDocument/2006/relationships/ctrlProp" Target="../ctrlProps/ctrlProp59.xml"/><Relationship Id="rId36" Type="http://schemas.openxmlformats.org/officeDocument/2006/relationships/ctrlProp" Target="../ctrlProps/ctrlProp67.xml"/><Relationship Id="rId49" Type="http://schemas.openxmlformats.org/officeDocument/2006/relationships/ctrlProp" Target="../ctrlProps/ctrlProp80.xml"/><Relationship Id="rId10" Type="http://schemas.openxmlformats.org/officeDocument/2006/relationships/ctrlProp" Target="../ctrlProps/ctrlProp41.xml"/><Relationship Id="rId19" Type="http://schemas.openxmlformats.org/officeDocument/2006/relationships/ctrlProp" Target="../ctrlProps/ctrlProp50.xml"/><Relationship Id="rId31" Type="http://schemas.openxmlformats.org/officeDocument/2006/relationships/ctrlProp" Target="../ctrlProps/ctrlProp62.xml"/><Relationship Id="rId44" Type="http://schemas.openxmlformats.org/officeDocument/2006/relationships/ctrlProp" Target="../ctrlProps/ctrlProp75.xml"/><Relationship Id="rId4" Type="http://schemas.openxmlformats.org/officeDocument/2006/relationships/ctrlProp" Target="../ctrlProps/ctrlProp35.xml"/><Relationship Id="rId9" Type="http://schemas.openxmlformats.org/officeDocument/2006/relationships/ctrlProp" Target="../ctrlProps/ctrlProp40.xml"/><Relationship Id="rId14" Type="http://schemas.openxmlformats.org/officeDocument/2006/relationships/ctrlProp" Target="../ctrlProps/ctrlProp45.xml"/><Relationship Id="rId22" Type="http://schemas.openxmlformats.org/officeDocument/2006/relationships/ctrlProp" Target="../ctrlProps/ctrlProp53.xml"/><Relationship Id="rId27" Type="http://schemas.openxmlformats.org/officeDocument/2006/relationships/ctrlProp" Target="../ctrlProps/ctrlProp58.xml"/><Relationship Id="rId30" Type="http://schemas.openxmlformats.org/officeDocument/2006/relationships/ctrlProp" Target="../ctrlProps/ctrlProp61.xml"/><Relationship Id="rId35" Type="http://schemas.openxmlformats.org/officeDocument/2006/relationships/ctrlProp" Target="../ctrlProps/ctrlProp66.xml"/><Relationship Id="rId43" Type="http://schemas.openxmlformats.org/officeDocument/2006/relationships/ctrlProp" Target="../ctrlProps/ctrlProp74.xml"/><Relationship Id="rId48" Type="http://schemas.openxmlformats.org/officeDocument/2006/relationships/ctrlProp" Target="../ctrlProps/ctrlProp79.xml"/><Relationship Id="rId8" Type="http://schemas.openxmlformats.org/officeDocument/2006/relationships/ctrlProp" Target="../ctrlProps/ctrlProp39.xml"/><Relationship Id="rId5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tabColor indexed="10"/>
    <pageSetUpPr fitToPage="1"/>
  </sheetPr>
  <dimension ref="A1:T68"/>
  <sheetViews>
    <sheetView showGridLines="0" showRowColHeaders="0" tabSelected="1" topLeftCell="B1" zoomScaleNormal="100" workbookViewId="0">
      <selection activeCell="I7" sqref="I7"/>
    </sheetView>
  </sheetViews>
  <sheetFormatPr defaultRowHeight="12" x14ac:dyDescent="0.15"/>
  <cols>
    <col min="1" max="1" width="5.7109375" customWidth="1"/>
    <col min="2" max="2" width="28.28515625" customWidth="1"/>
    <col min="3" max="3" width="4.28515625" customWidth="1"/>
    <col min="4" max="4" width="12.5703125" customWidth="1"/>
    <col min="5" max="5" width="35" customWidth="1"/>
    <col min="6" max="6" width="36.85546875" customWidth="1"/>
  </cols>
  <sheetData>
    <row r="1" spans="1:20" ht="9" customHeight="1" x14ac:dyDescent="0.1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20" ht="20.25" customHeight="1" x14ac:dyDescent="0.15">
      <c r="A2" s="5"/>
      <c r="B2" s="160"/>
      <c r="C2" s="161" t="s">
        <v>75</v>
      </c>
      <c r="D2" s="160"/>
      <c r="E2" s="160"/>
      <c r="F2" s="160"/>
      <c r="G2" s="160"/>
      <c r="H2" s="5"/>
      <c r="I2" s="5"/>
      <c r="J2" s="5"/>
      <c r="K2" s="5"/>
      <c r="L2" s="5"/>
      <c r="M2" s="5"/>
      <c r="N2" s="5"/>
      <c r="O2" s="5"/>
      <c r="P2" s="5"/>
      <c r="Q2" s="5"/>
      <c r="T2" s="10"/>
    </row>
    <row r="3" spans="1:20" ht="14.25" customHeight="1" x14ac:dyDescent="0.15">
      <c r="A3" s="5"/>
      <c r="B3" s="160"/>
      <c r="C3" s="161"/>
      <c r="D3" s="160"/>
      <c r="E3" s="160"/>
      <c r="F3" s="160"/>
      <c r="G3" s="160"/>
      <c r="H3" s="5"/>
      <c r="I3" s="5"/>
      <c r="J3" s="5"/>
      <c r="K3" s="5"/>
      <c r="L3" s="5"/>
      <c r="M3" s="5"/>
      <c r="N3" s="5"/>
      <c r="O3" s="5"/>
      <c r="P3" s="5"/>
      <c r="Q3" s="5"/>
      <c r="T3" s="10"/>
    </row>
    <row r="4" spans="1:20" ht="15" customHeight="1" x14ac:dyDescent="0.15">
      <c r="A4" s="5"/>
      <c r="B4" s="162"/>
      <c r="C4" s="162"/>
      <c r="D4" s="162"/>
      <c r="E4" s="162"/>
      <c r="F4" s="163"/>
      <c r="G4" s="160"/>
      <c r="H4" s="5"/>
      <c r="I4" s="5"/>
      <c r="J4" s="5"/>
      <c r="K4" s="5"/>
      <c r="L4" s="5"/>
      <c r="M4" s="5"/>
      <c r="N4" s="5"/>
      <c r="O4" s="5"/>
      <c r="P4" s="5"/>
      <c r="Q4" s="5"/>
    </row>
    <row r="5" spans="1:20" ht="18" customHeight="1" x14ac:dyDescent="0.15">
      <c r="A5" s="5"/>
      <c r="B5" s="162"/>
      <c r="C5" s="162"/>
      <c r="D5" s="162"/>
      <c r="E5" s="162"/>
      <c r="F5" s="163"/>
      <c r="G5" s="160"/>
      <c r="H5" s="5"/>
      <c r="I5" s="5"/>
      <c r="J5" s="5"/>
      <c r="K5" s="5"/>
      <c r="L5" s="5"/>
      <c r="M5" s="5"/>
      <c r="N5" s="5"/>
      <c r="O5" s="5"/>
      <c r="P5" s="5"/>
      <c r="Q5" s="5"/>
    </row>
    <row r="6" spans="1:20" ht="10.5" customHeight="1" x14ac:dyDescent="0.15">
      <c r="A6" s="5"/>
      <c r="B6" s="162"/>
      <c r="C6" s="162"/>
      <c r="D6" s="162"/>
      <c r="E6" s="162"/>
      <c r="F6" s="163"/>
      <c r="G6" s="160"/>
      <c r="H6" s="5"/>
      <c r="I6" s="5"/>
      <c r="J6" s="5"/>
      <c r="K6" s="5"/>
      <c r="L6" s="5"/>
      <c r="M6" s="5"/>
      <c r="N6" s="5"/>
      <c r="O6" s="5"/>
      <c r="P6" s="5"/>
      <c r="Q6" s="5"/>
    </row>
    <row r="7" spans="1:20" ht="18" customHeight="1" x14ac:dyDescent="0.15">
      <c r="A7" s="5"/>
      <c r="B7" s="179"/>
      <c r="C7" s="179"/>
      <c r="D7" s="179"/>
      <c r="E7" s="179"/>
      <c r="F7" s="179"/>
      <c r="G7" s="160"/>
      <c r="H7" s="5"/>
      <c r="I7" s="5"/>
      <c r="J7" s="5"/>
      <c r="K7" s="5"/>
      <c r="L7" s="5"/>
      <c r="M7" s="5"/>
      <c r="N7" s="5"/>
      <c r="O7" s="5"/>
      <c r="P7" s="5"/>
      <c r="Q7" s="5"/>
    </row>
    <row r="8" spans="1:20" ht="12.75" customHeight="1" x14ac:dyDescent="0.15">
      <c r="A8" s="5"/>
      <c r="B8" s="164"/>
      <c r="C8" s="164"/>
      <c r="D8" s="164"/>
      <c r="E8" s="164"/>
      <c r="F8" s="164"/>
      <c r="G8" s="160"/>
      <c r="H8" s="5"/>
      <c r="I8" s="5"/>
      <c r="J8" s="5"/>
      <c r="K8" s="5"/>
      <c r="L8" s="5"/>
      <c r="M8" s="5"/>
      <c r="N8" s="5"/>
      <c r="O8" s="5"/>
      <c r="P8" s="5"/>
      <c r="Q8" s="5"/>
    </row>
    <row r="9" spans="1:20" ht="16.5" customHeight="1" x14ac:dyDescent="0.15">
      <c r="A9" s="5"/>
      <c r="B9" s="175"/>
      <c r="C9" s="175"/>
      <c r="D9" s="175"/>
      <c r="E9" s="175"/>
      <c r="F9" s="175"/>
      <c r="G9" s="160"/>
      <c r="H9" s="5"/>
      <c r="I9" s="5"/>
      <c r="J9" s="5"/>
      <c r="K9" s="5"/>
      <c r="L9" s="5"/>
      <c r="M9" s="5"/>
      <c r="N9" s="5"/>
      <c r="O9" s="5"/>
      <c r="P9" s="5"/>
      <c r="Q9" s="5"/>
    </row>
    <row r="10" spans="1:20" ht="14.25" customHeight="1" x14ac:dyDescent="0.15">
      <c r="A10" s="5"/>
      <c r="B10" s="175"/>
      <c r="C10" s="175"/>
      <c r="D10" s="175"/>
      <c r="E10" s="175"/>
      <c r="F10" s="175"/>
      <c r="G10" s="160"/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20" x14ac:dyDescent="0.15">
      <c r="A11" s="5"/>
      <c r="B11" s="165"/>
      <c r="C11" s="165"/>
      <c r="D11" s="165"/>
      <c r="E11" s="165"/>
      <c r="F11" s="165"/>
      <c r="G11" s="160"/>
      <c r="H11" s="5"/>
      <c r="I11" s="5"/>
      <c r="J11" s="5"/>
      <c r="K11" s="5"/>
      <c r="L11" s="5"/>
      <c r="M11" s="5"/>
      <c r="N11" s="5"/>
      <c r="O11" s="5"/>
      <c r="P11" s="5"/>
      <c r="Q11" s="5"/>
    </row>
    <row r="12" spans="1:20" ht="30" customHeight="1" x14ac:dyDescent="0.15">
      <c r="A12" s="5"/>
      <c r="B12" s="166"/>
      <c r="C12" s="174"/>
      <c r="D12" s="174"/>
      <c r="E12" s="174"/>
      <c r="F12" s="174"/>
      <c r="G12" s="160"/>
      <c r="H12" s="5"/>
      <c r="I12" s="5"/>
      <c r="J12" s="5"/>
      <c r="K12" s="5"/>
      <c r="L12" s="5"/>
      <c r="M12" s="5"/>
      <c r="N12" s="5"/>
      <c r="O12" s="5"/>
      <c r="P12" s="5"/>
      <c r="Q12" s="5"/>
    </row>
    <row r="13" spans="1:20" ht="27.75" customHeight="1" x14ac:dyDescent="0.15">
      <c r="A13" s="5"/>
      <c r="B13" s="166"/>
      <c r="C13" s="174"/>
      <c r="D13" s="174"/>
      <c r="E13" s="174"/>
      <c r="F13" s="174"/>
      <c r="G13" s="160"/>
      <c r="H13" s="5"/>
      <c r="I13" s="5"/>
      <c r="J13" s="5"/>
      <c r="K13" s="5"/>
      <c r="L13" s="5"/>
      <c r="M13" s="5"/>
      <c r="N13" s="5"/>
      <c r="O13" s="5"/>
      <c r="P13" s="5"/>
      <c r="Q13" s="5"/>
    </row>
    <row r="14" spans="1:20" ht="17.100000000000001" customHeight="1" x14ac:dyDescent="0.15">
      <c r="A14" s="5"/>
      <c r="B14" s="167"/>
      <c r="C14" s="168"/>
      <c r="D14" s="174"/>
      <c r="E14" s="174"/>
      <c r="F14" s="174"/>
      <c r="G14" s="160"/>
      <c r="H14" s="5"/>
      <c r="I14" s="5"/>
      <c r="J14" s="5"/>
      <c r="K14" s="5"/>
      <c r="L14" s="5"/>
      <c r="M14" s="5"/>
      <c r="N14" s="5"/>
      <c r="O14" s="5"/>
      <c r="P14" s="5"/>
      <c r="Q14" s="5"/>
    </row>
    <row r="15" spans="1:20" ht="27.75" customHeight="1" x14ac:dyDescent="0.15">
      <c r="A15" s="5"/>
      <c r="B15" s="167"/>
      <c r="C15" s="168"/>
      <c r="D15" s="174"/>
      <c r="E15" s="174"/>
      <c r="F15" s="174"/>
      <c r="G15" s="160"/>
      <c r="H15" s="5"/>
      <c r="I15" s="5"/>
      <c r="J15" s="5"/>
      <c r="K15" s="5"/>
      <c r="L15" s="5"/>
      <c r="M15" s="5"/>
      <c r="N15" s="5"/>
      <c r="O15" s="5"/>
      <c r="P15" s="5"/>
      <c r="Q15" s="5"/>
    </row>
    <row r="16" spans="1:20" ht="17.100000000000001" customHeight="1" x14ac:dyDescent="0.15">
      <c r="A16" s="5"/>
      <c r="B16" s="167"/>
      <c r="C16" s="168"/>
      <c r="D16" s="174"/>
      <c r="E16" s="174"/>
      <c r="F16" s="174"/>
      <c r="G16" s="160"/>
      <c r="H16" s="5"/>
      <c r="I16" s="5"/>
      <c r="J16" s="5"/>
      <c r="K16" s="5"/>
      <c r="L16" s="5"/>
      <c r="M16" s="5"/>
      <c r="N16" s="5"/>
      <c r="O16" s="5"/>
      <c r="P16" s="5"/>
      <c r="Q16" s="5"/>
    </row>
    <row r="17" spans="1:17" ht="17.100000000000001" customHeight="1" x14ac:dyDescent="0.15">
      <c r="A17" s="5"/>
      <c r="B17" s="167"/>
      <c r="C17" s="168"/>
      <c r="D17" s="174"/>
      <c r="E17" s="174"/>
      <c r="F17" s="174"/>
      <c r="G17" s="160"/>
      <c r="H17" s="5"/>
      <c r="I17" s="5"/>
      <c r="J17" s="5"/>
      <c r="K17" s="5"/>
      <c r="L17" s="5"/>
      <c r="M17" s="5"/>
      <c r="N17" s="5"/>
      <c r="O17" s="5"/>
      <c r="P17" s="5"/>
      <c r="Q17" s="5"/>
    </row>
    <row r="18" spans="1:17" ht="27.75" customHeight="1" x14ac:dyDescent="0.15">
      <c r="A18" s="5"/>
      <c r="B18" s="167"/>
      <c r="C18" s="168"/>
      <c r="D18" s="174"/>
      <c r="E18" s="174"/>
      <c r="F18" s="174"/>
      <c r="G18" s="160"/>
      <c r="H18" s="5"/>
      <c r="I18" s="5"/>
      <c r="J18" s="5"/>
      <c r="K18" s="5"/>
      <c r="L18" s="5"/>
      <c r="M18" s="5"/>
      <c r="N18" s="5"/>
      <c r="O18" s="5"/>
      <c r="P18" s="5"/>
      <c r="Q18" s="5"/>
    </row>
    <row r="19" spans="1:17" ht="27.75" customHeight="1" x14ac:dyDescent="0.15">
      <c r="A19" s="5"/>
      <c r="B19" s="167"/>
      <c r="C19" s="174"/>
      <c r="D19" s="174"/>
      <c r="E19" s="174"/>
      <c r="F19" s="174"/>
      <c r="G19" s="160"/>
      <c r="H19" s="5"/>
      <c r="I19" s="5"/>
      <c r="J19" s="5"/>
      <c r="K19" s="5"/>
      <c r="L19" s="5"/>
      <c r="M19" s="5"/>
      <c r="N19" s="5"/>
      <c r="O19" s="5"/>
      <c r="P19" s="5"/>
      <c r="Q19" s="5"/>
    </row>
    <row r="20" spans="1:17" ht="17.100000000000001" customHeight="1" x14ac:dyDescent="0.15">
      <c r="A20" s="5"/>
      <c r="B20" s="169"/>
      <c r="C20" s="168"/>
      <c r="D20" s="175"/>
      <c r="E20" s="175"/>
      <c r="F20" s="175"/>
      <c r="G20" s="160"/>
      <c r="H20" s="5"/>
      <c r="I20" s="5"/>
      <c r="J20" s="5"/>
      <c r="K20" s="5"/>
      <c r="L20" s="5"/>
      <c r="M20" s="5"/>
      <c r="N20" s="5"/>
      <c r="O20" s="5"/>
      <c r="P20" s="5"/>
      <c r="Q20" s="5"/>
    </row>
    <row r="21" spans="1:17" ht="17.100000000000001" customHeight="1" x14ac:dyDescent="0.15">
      <c r="A21" s="5"/>
      <c r="B21" s="167"/>
      <c r="C21" s="168"/>
      <c r="D21" s="175"/>
      <c r="E21" s="175"/>
      <c r="F21" s="175"/>
      <c r="G21" s="160"/>
      <c r="H21" s="5"/>
      <c r="I21" s="5"/>
      <c r="J21" s="5"/>
      <c r="K21" s="5"/>
      <c r="L21" s="5"/>
      <c r="M21" s="5"/>
      <c r="N21" s="5"/>
      <c r="O21" s="5"/>
      <c r="P21" s="5"/>
      <c r="Q21" s="5"/>
    </row>
    <row r="22" spans="1:17" ht="17.100000000000001" customHeight="1" x14ac:dyDescent="0.15">
      <c r="A22" s="5"/>
      <c r="B22" s="167"/>
      <c r="C22" s="168"/>
      <c r="D22" s="175"/>
      <c r="E22" s="175"/>
      <c r="F22" s="175"/>
      <c r="G22" s="160"/>
      <c r="H22" s="5"/>
      <c r="I22" s="5"/>
      <c r="J22" s="5"/>
      <c r="K22" s="5"/>
      <c r="L22" s="5"/>
      <c r="M22" s="5"/>
      <c r="N22" s="5"/>
      <c r="O22" s="5"/>
      <c r="P22" s="5"/>
      <c r="Q22" s="5"/>
    </row>
    <row r="23" spans="1:17" ht="17.100000000000001" customHeight="1" x14ac:dyDescent="0.15">
      <c r="A23" s="5"/>
      <c r="B23" s="167"/>
      <c r="C23" s="168"/>
      <c r="D23" s="169"/>
      <c r="E23" s="169"/>
      <c r="F23" s="169"/>
      <c r="G23" s="160"/>
      <c r="H23" s="5"/>
      <c r="I23" s="5"/>
      <c r="J23" s="5"/>
      <c r="K23" s="5"/>
      <c r="L23" s="5"/>
      <c r="M23" s="5"/>
      <c r="N23" s="5"/>
      <c r="O23" s="5"/>
      <c r="P23" s="5"/>
      <c r="Q23" s="5"/>
    </row>
    <row r="24" spans="1:17" ht="30" customHeight="1" x14ac:dyDescent="0.15">
      <c r="A24" s="5"/>
      <c r="B24" s="166"/>
      <c r="C24" s="177"/>
      <c r="D24" s="178"/>
      <c r="E24" s="178"/>
      <c r="F24" s="178"/>
      <c r="G24" s="160"/>
      <c r="H24" s="5"/>
      <c r="I24" s="5"/>
      <c r="J24" s="5"/>
      <c r="K24" s="5"/>
      <c r="L24" s="5"/>
      <c r="M24" s="5"/>
      <c r="N24" s="5"/>
      <c r="O24" s="5"/>
      <c r="P24" s="5"/>
      <c r="Q24" s="5"/>
    </row>
    <row r="25" spans="1:17" ht="18" customHeight="1" x14ac:dyDescent="0.15">
      <c r="A25" s="5"/>
      <c r="B25" s="169"/>
      <c r="C25" s="175"/>
      <c r="D25" s="175"/>
      <c r="E25" s="175"/>
      <c r="F25" s="175"/>
      <c r="G25" s="160"/>
      <c r="H25" s="5"/>
      <c r="I25" s="5"/>
      <c r="J25" s="5"/>
      <c r="K25" s="5"/>
      <c r="L25" s="5"/>
      <c r="M25" s="5"/>
      <c r="N25" s="5"/>
      <c r="O25" s="5"/>
      <c r="P25" s="5"/>
      <c r="Q25" s="5"/>
    </row>
    <row r="26" spans="1:17" ht="18" customHeight="1" x14ac:dyDescent="0.15">
      <c r="A26" s="5"/>
      <c r="B26" s="169"/>
      <c r="C26" s="168"/>
      <c r="D26" s="175"/>
      <c r="E26" s="175"/>
      <c r="F26" s="175"/>
      <c r="G26" s="160"/>
      <c r="H26" s="5"/>
      <c r="I26" s="5"/>
      <c r="J26" s="5"/>
      <c r="K26" s="5"/>
      <c r="L26" s="5"/>
      <c r="M26" s="5"/>
      <c r="N26" s="5"/>
      <c r="O26" s="5"/>
      <c r="P26" s="5"/>
      <c r="Q26" s="5"/>
    </row>
    <row r="27" spans="1:17" ht="18" customHeight="1" x14ac:dyDescent="0.15">
      <c r="A27" s="5"/>
      <c r="B27" s="169"/>
      <c r="C27" s="168"/>
      <c r="D27" s="175"/>
      <c r="E27" s="175"/>
      <c r="F27" s="175"/>
      <c r="G27" s="160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 ht="18" customHeight="1" x14ac:dyDescent="0.15">
      <c r="A28" s="5"/>
      <c r="B28" s="169"/>
      <c r="C28" s="168"/>
      <c r="D28" s="175"/>
      <c r="E28" s="175"/>
      <c r="F28" s="175"/>
      <c r="G28" s="160"/>
      <c r="H28" s="5"/>
      <c r="I28" s="5"/>
      <c r="J28" s="5"/>
      <c r="K28" s="5"/>
      <c r="L28" s="5"/>
      <c r="M28" s="5"/>
      <c r="N28" s="5"/>
      <c r="O28" s="5"/>
      <c r="P28" s="5"/>
      <c r="Q28" s="5"/>
    </row>
    <row r="29" spans="1:17" ht="18" customHeight="1" x14ac:dyDescent="0.15">
      <c r="A29" s="5"/>
      <c r="B29" s="169"/>
      <c r="C29" s="168"/>
      <c r="D29" s="175"/>
      <c r="E29" s="175"/>
      <c r="F29" s="175"/>
      <c r="G29" s="160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 ht="27.75" customHeight="1" x14ac:dyDescent="0.15">
      <c r="A30" s="5"/>
      <c r="B30" s="169"/>
      <c r="C30" s="168"/>
      <c r="D30" s="174"/>
      <c r="E30" s="174"/>
      <c r="F30" s="174"/>
      <c r="G30" s="160"/>
      <c r="H30" s="5"/>
      <c r="I30" s="5"/>
      <c r="J30" s="5"/>
      <c r="K30" s="5"/>
      <c r="L30" s="5"/>
      <c r="M30" s="5"/>
      <c r="N30" s="5"/>
      <c r="O30" s="5"/>
      <c r="P30" s="5"/>
      <c r="Q30" s="5"/>
    </row>
    <row r="31" spans="1:17" ht="27.75" customHeight="1" x14ac:dyDescent="0.15">
      <c r="A31" s="5"/>
      <c r="B31" s="169"/>
      <c r="C31" s="168"/>
      <c r="D31" s="174"/>
      <c r="E31" s="174"/>
      <c r="F31" s="174"/>
      <c r="G31" s="160"/>
      <c r="H31" s="5"/>
      <c r="I31" s="5"/>
      <c r="J31" s="5"/>
      <c r="K31" s="5"/>
      <c r="L31" s="5"/>
      <c r="M31" s="5"/>
      <c r="N31" s="5"/>
      <c r="O31" s="5"/>
      <c r="P31" s="5"/>
      <c r="Q31" s="5"/>
    </row>
    <row r="32" spans="1:17" ht="17.100000000000001" customHeight="1" x14ac:dyDescent="0.15">
      <c r="A32" s="5"/>
      <c r="B32" s="169"/>
      <c r="C32" s="168"/>
      <c r="D32" s="175"/>
      <c r="E32" s="175"/>
      <c r="F32" s="175"/>
      <c r="G32" s="160"/>
      <c r="H32" s="5"/>
      <c r="I32" s="5"/>
      <c r="J32" s="5"/>
      <c r="K32" s="5"/>
      <c r="L32" s="5"/>
      <c r="M32" s="5"/>
      <c r="N32" s="5"/>
      <c r="O32" s="5"/>
      <c r="P32" s="5"/>
      <c r="Q32" s="5"/>
    </row>
    <row r="33" spans="1:17" ht="16.5" customHeight="1" x14ac:dyDescent="0.15">
      <c r="A33" s="5"/>
      <c r="B33" s="167"/>
      <c r="C33" s="168"/>
      <c r="D33" s="174"/>
      <c r="E33" s="174"/>
      <c r="F33" s="174"/>
      <c r="G33" s="160"/>
      <c r="H33" s="5"/>
      <c r="I33" s="5"/>
      <c r="J33" s="5"/>
      <c r="K33" s="5"/>
      <c r="L33" s="5"/>
      <c r="M33" s="5"/>
      <c r="N33" s="5"/>
      <c r="O33" s="5"/>
      <c r="P33" s="5"/>
      <c r="Q33" s="5"/>
    </row>
    <row r="34" spans="1:17" ht="30" customHeight="1" x14ac:dyDescent="0.15">
      <c r="A34" s="5"/>
      <c r="B34" s="166"/>
      <c r="C34" s="174"/>
      <c r="D34" s="174"/>
      <c r="E34" s="174"/>
      <c r="F34" s="174"/>
      <c r="G34" s="160"/>
      <c r="H34" s="5"/>
      <c r="I34" s="5"/>
      <c r="J34" s="5"/>
      <c r="K34" s="5"/>
      <c r="L34" s="5"/>
      <c r="M34" s="5"/>
      <c r="N34" s="5"/>
      <c r="O34" s="5"/>
      <c r="P34" s="5"/>
      <c r="Q34" s="5"/>
    </row>
    <row r="35" spans="1:17" ht="20.25" customHeight="1" x14ac:dyDescent="0.15">
      <c r="A35" s="5"/>
      <c r="B35" s="169"/>
      <c r="C35" s="175"/>
      <c r="D35" s="175"/>
      <c r="E35" s="175"/>
      <c r="F35" s="175"/>
      <c r="G35" s="160"/>
      <c r="H35" s="5"/>
      <c r="I35" s="5"/>
      <c r="J35" s="5"/>
      <c r="K35" s="5"/>
      <c r="L35" s="5"/>
      <c r="M35" s="5"/>
      <c r="N35" s="5"/>
      <c r="O35" s="5"/>
      <c r="P35" s="5"/>
      <c r="Q35" s="5"/>
    </row>
    <row r="36" spans="1:17" ht="18.75" customHeight="1" x14ac:dyDescent="0.15">
      <c r="A36" s="5"/>
      <c r="B36" s="176"/>
      <c r="C36" s="175"/>
      <c r="D36" s="175"/>
      <c r="E36" s="175"/>
      <c r="F36" s="175"/>
      <c r="G36" s="160"/>
      <c r="H36" s="5"/>
      <c r="I36" s="5"/>
      <c r="J36" s="5"/>
      <c r="K36" s="5"/>
      <c r="L36" s="5"/>
      <c r="M36" s="5"/>
      <c r="N36" s="5"/>
      <c r="O36" s="5"/>
      <c r="P36" s="5"/>
      <c r="Q36" s="5"/>
    </row>
    <row r="37" spans="1:17" ht="16.5" customHeight="1" x14ac:dyDescent="0.15">
      <c r="A37" s="5"/>
      <c r="B37" s="176"/>
      <c r="C37" s="168"/>
      <c r="D37" s="169"/>
      <c r="E37" s="169"/>
      <c r="F37" s="169"/>
      <c r="G37" s="160"/>
      <c r="H37" s="5"/>
      <c r="I37" s="5"/>
      <c r="J37" s="5"/>
      <c r="K37" s="5"/>
      <c r="L37" s="5"/>
      <c r="M37" s="5"/>
      <c r="N37" s="5"/>
      <c r="O37" s="5"/>
      <c r="P37" s="5"/>
      <c r="Q37" s="5"/>
    </row>
    <row r="38" spans="1:17" ht="16.5" customHeight="1" x14ac:dyDescent="0.15">
      <c r="A38" s="5"/>
      <c r="B38" s="167"/>
      <c r="C38" s="168"/>
      <c r="D38" s="169"/>
      <c r="E38" s="169"/>
      <c r="F38" s="169"/>
      <c r="G38" s="160"/>
      <c r="H38" s="5"/>
      <c r="I38" s="5"/>
      <c r="J38" s="5"/>
      <c r="K38" s="5"/>
      <c r="L38" s="5"/>
      <c r="M38" s="5"/>
      <c r="N38" s="5"/>
      <c r="O38" s="5"/>
      <c r="P38" s="5"/>
      <c r="Q38" s="5"/>
    </row>
    <row r="39" spans="1:17" ht="16.5" customHeight="1" x14ac:dyDescent="0.15">
      <c r="A39" s="5"/>
      <c r="B39" s="167"/>
      <c r="C39" s="168"/>
      <c r="D39" s="169"/>
      <c r="E39" s="169"/>
      <c r="F39" s="169"/>
      <c r="G39" s="160"/>
      <c r="H39" s="5"/>
      <c r="I39" s="5"/>
      <c r="J39" s="5"/>
      <c r="K39" s="5"/>
      <c r="L39" s="5"/>
      <c r="M39" s="5"/>
      <c r="N39" s="5"/>
      <c r="O39" s="5"/>
      <c r="P39" s="5"/>
      <c r="Q39" s="5"/>
    </row>
    <row r="40" spans="1:17" ht="16.5" customHeight="1" x14ac:dyDescent="0.15">
      <c r="A40" s="5"/>
      <c r="B40" s="167"/>
      <c r="C40" s="168"/>
      <c r="D40" s="169"/>
      <c r="E40" s="169"/>
      <c r="F40" s="169"/>
      <c r="G40" s="160"/>
      <c r="H40" s="5"/>
      <c r="I40" s="5"/>
      <c r="J40" s="5"/>
      <c r="K40" s="5"/>
      <c r="L40" s="5"/>
      <c r="M40" s="5"/>
      <c r="N40" s="5"/>
      <c r="O40" s="5"/>
      <c r="P40" s="5"/>
      <c r="Q40" s="5"/>
    </row>
    <row r="41" spans="1:17" ht="16.5" customHeight="1" x14ac:dyDescent="0.15">
      <c r="A41" s="5"/>
      <c r="B41" s="165"/>
      <c r="C41" s="168"/>
      <c r="D41" s="169"/>
      <c r="E41" s="169"/>
      <c r="F41" s="169"/>
      <c r="G41" s="160"/>
      <c r="H41" s="5"/>
      <c r="I41" s="5"/>
      <c r="J41" s="5"/>
      <c r="K41" s="5"/>
      <c r="L41" s="5"/>
      <c r="M41" s="5"/>
      <c r="N41" s="5"/>
      <c r="O41" s="5"/>
      <c r="P41" s="5"/>
      <c r="Q41" s="5"/>
    </row>
    <row r="42" spans="1:17" ht="16.5" customHeight="1" x14ac:dyDescent="0.15">
      <c r="A42" s="5"/>
      <c r="B42" s="165"/>
      <c r="C42" s="168"/>
      <c r="D42" s="169"/>
      <c r="E42" s="169"/>
      <c r="F42" s="169"/>
      <c r="G42" s="160"/>
      <c r="H42" s="5"/>
      <c r="I42" s="5"/>
      <c r="J42" s="5"/>
      <c r="K42" s="5"/>
      <c r="L42" s="5"/>
      <c r="M42" s="5"/>
      <c r="N42" s="5"/>
      <c r="O42" s="5"/>
      <c r="P42" s="5"/>
      <c r="Q42" s="5"/>
    </row>
    <row r="43" spans="1:17" ht="16.5" customHeight="1" x14ac:dyDescent="0.15">
      <c r="A43" s="5"/>
      <c r="B43" s="165"/>
      <c r="C43" s="168"/>
      <c r="D43" s="169"/>
      <c r="E43" s="169"/>
      <c r="F43" s="169"/>
      <c r="G43" s="160"/>
      <c r="H43" s="5"/>
      <c r="I43" s="5"/>
      <c r="J43" s="5"/>
      <c r="K43" s="5"/>
      <c r="L43" s="5"/>
      <c r="M43" s="5"/>
      <c r="N43" s="5"/>
      <c r="O43" s="5"/>
      <c r="P43" s="5"/>
      <c r="Q43" s="5"/>
    </row>
    <row r="44" spans="1:17" ht="16.5" customHeight="1" x14ac:dyDescent="0.15">
      <c r="A44" s="5"/>
      <c r="B44" s="165"/>
      <c r="C44" s="168"/>
      <c r="D44" s="169"/>
      <c r="E44" s="169"/>
      <c r="F44" s="169"/>
      <c r="G44" s="160"/>
      <c r="H44" s="5"/>
      <c r="I44" s="5"/>
      <c r="J44" s="5"/>
      <c r="K44" s="5"/>
      <c r="L44" s="5"/>
      <c r="M44" s="5"/>
      <c r="N44" s="5"/>
      <c r="O44" s="5"/>
      <c r="P44" s="5"/>
      <c r="Q44" s="5"/>
    </row>
    <row r="45" spans="1:17" ht="15.75" customHeight="1" x14ac:dyDescent="0.15">
      <c r="A45" s="5"/>
      <c r="B45" s="165"/>
      <c r="C45" s="165"/>
      <c r="D45" s="165"/>
      <c r="E45" s="165"/>
      <c r="F45" s="165"/>
      <c r="G45" s="160"/>
      <c r="H45" s="5"/>
      <c r="I45" s="5"/>
      <c r="J45" s="5"/>
      <c r="K45" s="5"/>
      <c r="L45" s="5"/>
      <c r="M45" s="5"/>
      <c r="N45" s="5"/>
      <c r="O45" s="5"/>
      <c r="P45" s="5"/>
      <c r="Q45" s="5"/>
    </row>
    <row r="46" spans="1:17" ht="16.5" customHeight="1" x14ac:dyDescent="0.15">
      <c r="A46" s="5"/>
      <c r="B46" s="169"/>
      <c r="C46" s="169"/>
      <c r="D46" s="167"/>
      <c r="E46" s="167"/>
      <c r="F46" s="167"/>
      <c r="G46" s="160"/>
      <c r="H46" s="5"/>
      <c r="I46" s="5"/>
      <c r="J46" s="5"/>
      <c r="K46" s="5"/>
      <c r="L46" s="5"/>
      <c r="M46" s="5"/>
      <c r="N46" s="5"/>
      <c r="O46" s="5"/>
      <c r="P46" s="5"/>
      <c r="Q46" s="5"/>
    </row>
    <row r="47" spans="1:17" ht="16.5" customHeight="1" x14ac:dyDescent="0.15">
      <c r="A47" s="5"/>
      <c r="B47" s="169"/>
      <c r="C47" s="169"/>
      <c r="D47" s="167"/>
      <c r="E47" s="167"/>
      <c r="F47" s="167"/>
      <c r="G47" s="160"/>
      <c r="H47" s="5"/>
      <c r="I47" s="5"/>
      <c r="J47" s="5"/>
      <c r="K47" s="5"/>
      <c r="L47" s="5"/>
      <c r="M47" s="5"/>
      <c r="N47" s="5"/>
      <c r="O47" s="5"/>
      <c r="P47" s="5"/>
      <c r="Q47" s="5"/>
    </row>
    <row r="48" spans="1:17" x14ac:dyDescent="0.15">
      <c r="A48" s="5"/>
      <c r="B48" s="160"/>
      <c r="C48" s="160"/>
      <c r="D48" s="160"/>
      <c r="E48" s="160"/>
      <c r="F48" s="160"/>
      <c r="G48" s="160"/>
      <c r="H48" s="5"/>
      <c r="I48" s="5"/>
      <c r="J48" s="5"/>
      <c r="K48" s="5"/>
      <c r="L48" s="5"/>
      <c r="M48" s="5"/>
      <c r="N48" s="5"/>
      <c r="O48" s="5"/>
      <c r="P48" s="5"/>
      <c r="Q48" s="5"/>
    </row>
    <row r="49" spans="1:17" x14ac:dyDescent="0.15">
      <c r="A49" s="5"/>
      <c r="B49" s="160"/>
      <c r="C49" s="160"/>
      <c r="D49" s="160"/>
      <c r="E49" s="160"/>
      <c r="F49" s="160"/>
      <c r="G49" s="160"/>
      <c r="H49" s="5"/>
      <c r="I49" s="5"/>
      <c r="J49" s="5"/>
      <c r="K49" s="5"/>
      <c r="L49" s="5"/>
      <c r="M49" s="5"/>
      <c r="N49" s="5"/>
      <c r="O49" s="5"/>
      <c r="P49" s="5"/>
      <c r="Q49" s="5"/>
    </row>
    <row r="50" spans="1:17" x14ac:dyDescent="0.15">
      <c r="A50" s="5"/>
      <c r="B50" s="160"/>
      <c r="C50" s="160"/>
      <c r="D50" s="160"/>
      <c r="E50" s="160"/>
      <c r="F50" s="160"/>
      <c r="G50" s="160"/>
      <c r="H50" s="5"/>
      <c r="I50" s="5"/>
      <c r="J50" s="5"/>
      <c r="K50" s="5"/>
      <c r="L50" s="5"/>
      <c r="M50" s="5"/>
      <c r="N50" s="5"/>
      <c r="O50" s="5"/>
      <c r="P50" s="5"/>
      <c r="Q50" s="5"/>
    </row>
    <row r="51" spans="1:17" x14ac:dyDescent="0.15">
      <c r="A51" s="5"/>
      <c r="B51" s="160"/>
      <c r="C51" s="160"/>
      <c r="D51" s="160"/>
      <c r="E51" s="160"/>
      <c r="F51" s="160"/>
      <c r="G51" s="160"/>
      <c r="H51" s="5"/>
      <c r="I51" s="5"/>
      <c r="J51" s="5"/>
      <c r="K51" s="5"/>
      <c r="L51" s="5"/>
      <c r="M51" s="5"/>
      <c r="N51" s="5"/>
      <c r="O51" s="5"/>
      <c r="P51" s="5"/>
      <c r="Q51" s="5"/>
    </row>
    <row r="52" spans="1:17" x14ac:dyDescent="0.15">
      <c r="A52" s="5"/>
      <c r="B52" s="160"/>
      <c r="C52" s="160"/>
      <c r="D52" s="160"/>
      <c r="E52" s="160"/>
      <c r="F52" s="160"/>
      <c r="G52" s="160"/>
      <c r="H52" s="5"/>
      <c r="I52" s="5"/>
      <c r="J52" s="5"/>
      <c r="K52" s="5"/>
      <c r="L52" s="5"/>
      <c r="M52" s="5"/>
      <c r="N52" s="5"/>
      <c r="O52" s="5"/>
      <c r="P52" s="5"/>
      <c r="Q52" s="5"/>
    </row>
    <row r="53" spans="1:17" x14ac:dyDescent="0.15">
      <c r="A53" s="5"/>
      <c r="B53" s="160"/>
      <c r="C53" s="160"/>
      <c r="D53" s="160"/>
      <c r="E53" s="160"/>
      <c r="F53" s="160"/>
      <c r="G53" s="160"/>
      <c r="H53" s="5"/>
      <c r="I53" s="5"/>
      <c r="J53" s="5"/>
      <c r="K53" s="5"/>
      <c r="L53" s="5"/>
      <c r="M53" s="5"/>
      <c r="N53" s="5"/>
      <c r="O53" s="5"/>
      <c r="P53" s="5"/>
      <c r="Q53" s="5"/>
    </row>
    <row r="54" spans="1:17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</row>
    <row r="55" spans="1:17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</row>
    <row r="56" spans="1:17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</row>
    <row r="57" spans="1:17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</row>
    <row r="59" spans="1:17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6" spans="1:17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</row>
    <row r="67" spans="1:17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</row>
    <row r="68" spans="1:17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</row>
  </sheetData>
  <sheetProtection algorithmName="SHA-512" hashValue="Ldg2ABZ0vmln4cI7W61gO4WGmeJ3boKfXLQLIvoQlPehbIWEKzsO7vUsOIngAP30VxAsuLKuD/CFaRfsxbaysg==" saltValue="OntNR3eugHgvKQcbBq11+w==" spinCount="100000" sheet="1" objects="1" selectLockedCells="1" selectUnlockedCells="1"/>
  <mergeCells count="28">
    <mergeCell ref="B7:F7"/>
    <mergeCell ref="B9:F9"/>
    <mergeCell ref="B10:F10"/>
    <mergeCell ref="C12:F12"/>
    <mergeCell ref="D17:F17"/>
    <mergeCell ref="D20:F20"/>
    <mergeCell ref="C13:F13"/>
    <mergeCell ref="D14:F14"/>
    <mergeCell ref="D15:F15"/>
    <mergeCell ref="D16:F16"/>
    <mergeCell ref="D18:F18"/>
    <mergeCell ref="C19:F19"/>
    <mergeCell ref="D28:F28"/>
    <mergeCell ref="D29:F29"/>
    <mergeCell ref="D21:F21"/>
    <mergeCell ref="D22:F22"/>
    <mergeCell ref="D26:F26"/>
    <mergeCell ref="D27:F27"/>
    <mergeCell ref="C24:F24"/>
    <mergeCell ref="C25:F25"/>
    <mergeCell ref="C34:F34"/>
    <mergeCell ref="C35:F35"/>
    <mergeCell ref="B36:B37"/>
    <mergeCell ref="C36:F36"/>
    <mergeCell ref="D30:F30"/>
    <mergeCell ref="D31:F31"/>
    <mergeCell ref="D32:F32"/>
    <mergeCell ref="D33:F33"/>
  </mergeCells>
  <phoneticPr fontId="3"/>
  <printOptions horizontalCentered="1"/>
  <pageMargins left="0.43307086614173229" right="0.19685039370078741" top="0.47244094488188981" bottom="0.47244094488188981" header="0.51181102362204722" footer="0.19685039370078741"/>
  <pageSetup paperSize="9" scale="86" orientation="portrait" verticalDpi="300" r:id="rId1"/>
  <headerFooter alignWithMargins="0">
    <oddFooter>&amp;L&amp;8 2008年09月01日制定　　　　　０８００６　
 2018年06月27日改定　Ｖｅｒ3.2&amp;R&amp;8株式会社メイテックキャスト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locked="0" defaultSize="0" autoFill="0" autoLine="0" autoPict="0">
                <anchor moveWithCells="1">
                  <from>
                    <xdr:col>1</xdr:col>
                    <xdr:colOff>1362075</xdr:colOff>
                    <xdr:row>1</xdr:row>
                    <xdr:rowOff>9525</xdr:rowOff>
                  </from>
                  <to>
                    <xdr:col>1</xdr:col>
                    <xdr:colOff>1628775</xdr:colOff>
                    <xdr:row>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5" name="Check Box 4">
              <controlPr locked="0" defaultSize="0" autoFill="0" autoLine="0" autoPict="0">
                <anchor moveWithCells="1">
                  <from>
                    <xdr:col>4</xdr:col>
                    <xdr:colOff>523875</xdr:colOff>
                    <xdr:row>1</xdr:row>
                    <xdr:rowOff>9525</xdr:rowOff>
                  </from>
                  <to>
                    <xdr:col>4</xdr:col>
                    <xdr:colOff>704850</xdr:colOff>
                    <xdr:row>1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indexed="12"/>
  </sheetPr>
  <dimension ref="A1:CF111"/>
  <sheetViews>
    <sheetView showGridLines="0" topLeftCell="A18" zoomScaleNormal="100" workbookViewId="0">
      <selection activeCell="R25" sqref="R25:AE25"/>
    </sheetView>
  </sheetViews>
  <sheetFormatPr defaultColWidth="3.7109375" defaultRowHeight="12" x14ac:dyDescent="0.15"/>
  <cols>
    <col min="1" max="3" width="3.7109375" customWidth="1"/>
    <col min="4" max="11" width="3.42578125" customWidth="1"/>
    <col min="12" max="13" width="3.7109375" customWidth="1"/>
    <col min="14" max="31" width="3.42578125" customWidth="1"/>
    <col min="32" max="32" width="6.140625" bestFit="1" customWidth="1"/>
    <col min="33" max="33" width="9.28515625" bestFit="1" customWidth="1"/>
    <col min="34" max="52" width="7.7109375" customWidth="1"/>
    <col min="53" max="53" width="8.7109375" style="172" customWidth="1"/>
    <col min="54" max="56" width="8.7109375" style="30" customWidth="1"/>
    <col min="57" max="57" width="17.140625" style="30" customWidth="1"/>
    <col min="58" max="64" width="19.85546875" style="30" customWidth="1"/>
    <col min="65" max="79" width="8.7109375" style="30" customWidth="1"/>
    <col min="80" max="82" width="8.7109375" style="49" customWidth="1"/>
    <col min="83" max="88" width="8.7109375" customWidth="1"/>
  </cols>
  <sheetData>
    <row r="1" spans="1:84" ht="9" customHeight="1" x14ac:dyDescent="0.1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171" t="b">
        <v>0</v>
      </c>
      <c r="CB1" s="32"/>
      <c r="CC1" s="32"/>
      <c r="CD1" s="32"/>
      <c r="CE1" s="32"/>
      <c r="CF1" s="32"/>
    </row>
    <row r="2" spans="1:84" ht="12.75" customHeight="1" thickBot="1" x14ac:dyDescent="0.2">
      <c r="A2" s="5"/>
      <c r="B2" s="6"/>
      <c r="C2" s="6"/>
      <c r="D2" s="336" t="s">
        <v>52</v>
      </c>
      <c r="E2" s="336"/>
      <c r="F2" s="336"/>
      <c r="G2" s="336"/>
      <c r="H2" s="336"/>
      <c r="I2" s="336"/>
      <c r="J2" s="336"/>
      <c r="K2" s="336"/>
      <c r="L2" s="336"/>
      <c r="M2" s="6"/>
      <c r="N2" s="6"/>
      <c r="O2" s="6"/>
      <c r="P2" s="329" t="s">
        <v>178</v>
      </c>
      <c r="Q2" s="329"/>
      <c r="R2" s="329"/>
      <c r="S2" s="329"/>
      <c r="T2" s="329"/>
      <c r="U2" s="329"/>
      <c r="V2" s="329"/>
      <c r="AE2" s="8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171" t="b">
        <v>0</v>
      </c>
      <c r="BC2" s="40"/>
      <c r="BM2" s="145">
        <v>27</v>
      </c>
      <c r="BN2" s="145">
        <v>32</v>
      </c>
      <c r="BO2" s="145">
        <v>37</v>
      </c>
      <c r="BP2" s="145">
        <v>42</v>
      </c>
      <c r="BQ2" s="145">
        <v>47</v>
      </c>
      <c r="BR2" s="145">
        <v>52</v>
      </c>
      <c r="BS2" s="145">
        <v>57</v>
      </c>
      <c r="BT2" s="145">
        <v>62</v>
      </c>
      <c r="BU2" s="145">
        <v>67</v>
      </c>
      <c r="BV2" s="145"/>
      <c r="BW2" s="145"/>
      <c r="BX2" s="145"/>
      <c r="BY2" s="145"/>
      <c r="BZ2" s="145"/>
      <c r="CB2" s="32"/>
      <c r="CC2" s="32"/>
      <c r="CD2" s="32"/>
      <c r="CE2" s="32"/>
      <c r="CF2" s="32"/>
    </row>
    <row r="3" spans="1:84" ht="4.5" customHeight="1" thickTop="1" x14ac:dyDescent="0.15">
      <c r="A3" s="5"/>
      <c r="P3" s="329"/>
      <c r="Q3" s="329"/>
      <c r="R3" s="329"/>
      <c r="S3" s="329"/>
      <c r="T3" s="329"/>
      <c r="U3" s="329"/>
      <c r="V3" s="329"/>
      <c r="Y3" s="7"/>
      <c r="Z3" s="7"/>
      <c r="AA3" s="7"/>
      <c r="AB3" s="7"/>
      <c r="AC3" s="7"/>
      <c r="AD3" s="7"/>
      <c r="AF3" s="5"/>
      <c r="AG3" s="139"/>
      <c r="AH3" s="140"/>
      <c r="AI3" s="5"/>
      <c r="AJ3" s="183"/>
      <c r="AK3" s="184"/>
      <c r="AL3" s="18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CB3" s="32"/>
      <c r="CC3" s="32"/>
      <c r="CD3" s="32"/>
      <c r="CE3" s="32"/>
      <c r="CF3" s="32"/>
    </row>
    <row r="4" spans="1:84" ht="12" customHeight="1" x14ac:dyDescent="0.15">
      <c r="A4" s="5"/>
      <c r="B4" s="314" t="s">
        <v>330</v>
      </c>
      <c r="C4" s="328"/>
      <c r="D4" s="361"/>
      <c r="E4" s="362"/>
      <c r="F4" s="362"/>
      <c r="G4" s="362"/>
      <c r="H4" s="362"/>
      <c r="I4" s="362"/>
      <c r="J4" s="363"/>
      <c r="K4" s="378" t="s">
        <v>176</v>
      </c>
      <c r="L4" s="327" t="s">
        <v>0</v>
      </c>
      <c r="M4" s="315"/>
      <c r="N4" s="328"/>
      <c r="O4" s="365"/>
      <c r="P4" s="366"/>
      <c r="Q4" s="21" t="s">
        <v>11</v>
      </c>
      <c r="R4" s="11"/>
      <c r="S4" s="21" t="s">
        <v>12</v>
      </c>
      <c r="T4" s="11"/>
      <c r="U4" s="22" t="s">
        <v>19</v>
      </c>
      <c r="Y4" s="7"/>
      <c r="Z4" s="7"/>
      <c r="AA4" s="7"/>
      <c r="AB4" s="7"/>
      <c r="AC4" s="7"/>
      <c r="AD4" s="7"/>
      <c r="AF4" s="5"/>
      <c r="AG4" s="141"/>
      <c r="AH4" s="142"/>
      <c r="AI4" s="5"/>
      <c r="AJ4" s="186"/>
      <c r="AK4" s="187"/>
      <c r="AL4" s="188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172">
        <v>2027</v>
      </c>
      <c r="BB4" s="30">
        <v>1</v>
      </c>
      <c r="BC4" s="30" t="s">
        <v>31</v>
      </c>
      <c r="BE4" s="146" t="s">
        <v>65</v>
      </c>
      <c r="BF4" s="31" t="s">
        <v>179</v>
      </c>
      <c r="BG4" s="31" t="s">
        <v>180</v>
      </c>
      <c r="BH4" s="31" t="s">
        <v>181</v>
      </c>
      <c r="BI4" s="31" t="s">
        <v>182</v>
      </c>
      <c r="BJ4" s="31" t="s">
        <v>183</v>
      </c>
      <c r="BK4" s="31" t="s">
        <v>184</v>
      </c>
      <c r="BL4" s="31"/>
      <c r="BM4" s="146" t="s">
        <v>66</v>
      </c>
      <c r="BN4" s="146" t="s">
        <v>67</v>
      </c>
      <c r="BO4" s="146" t="s">
        <v>68</v>
      </c>
      <c r="BP4" s="146" t="s">
        <v>69</v>
      </c>
      <c r="BQ4" s="146" t="s">
        <v>70</v>
      </c>
      <c r="BR4" s="146" t="s">
        <v>71</v>
      </c>
      <c r="BS4" s="146" t="s">
        <v>72</v>
      </c>
      <c r="BT4" s="146" t="s">
        <v>73</v>
      </c>
      <c r="BU4" s="146" t="s">
        <v>74</v>
      </c>
      <c r="BV4" s="146" t="s">
        <v>66</v>
      </c>
      <c r="BW4" s="146" t="s">
        <v>67</v>
      </c>
      <c r="BX4" s="146" t="s">
        <v>68</v>
      </c>
      <c r="BY4" s="146" t="s">
        <v>69</v>
      </c>
      <c r="BZ4" s="146"/>
      <c r="CA4" s="31"/>
      <c r="CB4" s="136"/>
      <c r="CC4" s="136"/>
      <c r="CD4" s="32"/>
      <c r="CE4" s="32"/>
      <c r="CF4" s="32"/>
    </row>
    <row r="5" spans="1:84" ht="12" customHeight="1" thickBot="1" x14ac:dyDescent="0.2">
      <c r="A5" s="5"/>
      <c r="B5" s="371" t="s">
        <v>1</v>
      </c>
      <c r="C5" s="372"/>
      <c r="D5" s="337"/>
      <c r="E5" s="338"/>
      <c r="F5" s="338"/>
      <c r="G5" s="338"/>
      <c r="H5" s="338"/>
      <c r="I5" s="338"/>
      <c r="J5" s="339"/>
      <c r="K5" s="379"/>
      <c r="L5" s="368" t="s">
        <v>285</v>
      </c>
      <c r="M5" s="369"/>
      <c r="N5" s="370"/>
      <c r="O5" s="375"/>
      <c r="P5" s="376"/>
      <c r="Q5" s="376"/>
      <c r="R5" s="377"/>
      <c r="S5" s="381" t="str">
        <f ca="1">IF(O6="","",DATEDIF(DATE(O6,R6,T6),TODAY(),"Y"))</f>
        <v/>
      </c>
      <c r="T5" s="382"/>
      <c r="U5" s="27" t="s">
        <v>4</v>
      </c>
      <c r="W5" s="385"/>
      <c r="X5" s="386"/>
      <c r="Y5" s="386"/>
      <c r="Z5" s="387"/>
      <c r="AF5" s="5"/>
      <c r="AG5" s="143"/>
      <c r="AH5" s="144"/>
      <c r="AI5" s="5"/>
      <c r="AJ5" s="189"/>
      <c r="AK5" s="190"/>
      <c r="AL5" s="191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172">
        <v>2026</v>
      </c>
      <c r="BB5" s="30">
        <v>2</v>
      </c>
      <c r="BC5" s="30" t="s">
        <v>295</v>
      </c>
      <c r="BE5" s="31" t="s">
        <v>146</v>
      </c>
      <c r="BF5" s="31" t="s">
        <v>185</v>
      </c>
      <c r="BG5" s="31" t="s">
        <v>186</v>
      </c>
      <c r="BH5" s="31" t="s">
        <v>256</v>
      </c>
      <c r="BI5" s="31" t="s">
        <v>187</v>
      </c>
      <c r="BJ5" s="31" t="s">
        <v>188</v>
      </c>
      <c r="BK5" s="31" t="s">
        <v>189</v>
      </c>
      <c r="BL5" s="31"/>
      <c r="BM5" s="31" t="str">
        <f>IF($F$27="","",HLOOKUP($F$27,$BF$4:$BL$29,2))</f>
        <v/>
      </c>
      <c r="BN5" s="147" t="str">
        <f>IF($F$32="","",HLOOKUP($F$32,$BF$4:$BL$29,2))</f>
        <v/>
      </c>
      <c r="BO5" s="147" t="str">
        <f>IF($F$37="","",HLOOKUP($F$37,$BF$4:$BL$29,2))</f>
        <v/>
      </c>
      <c r="BP5" s="147" t="str">
        <f>IF($F$42="","",HLOOKUP($F$42,$BF$4:$BL$29,2))</f>
        <v/>
      </c>
      <c r="BQ5" s="147" t="str">
        <f>IF($F$47="","",HLOOKUP($F$47,$BF$4:$BL$29,2))</f>
        <v/>
      </c>
      <c r="BR5" s="147" t="str">
        <f>IF($F$52="","",HLOOKUP($F$52,$BF$4:$BL$29,2))</f>
        <v/>
      </c>
      <c r="BS5" s="147" t="str">
        <f>IF($F$57="","",HLOOKUP($F$57,$BF$4:$BL$29,2))</f>
        <v/>
      </c>
      <c r="BT5" s="147" t="str">
        <f>IF($F$62="","",HLOOKUP($F$62,$BF$4:$BL$29,2))</f>
        <v/>
      </c>
      <c r="BU5" s="147" t="str">
        <f>IF($F$67="","",HLOOKUP($F$67,$BF$4:$BL$29,2))</f>
        <v/>
      </c>
      <c r="BV5" s="31" t="str">
        <f>IF($F$70="","",HLOOKUP($F$70,$BF$4:$BL$29,2))</f>
        <v/>
      </c>
      <c r="BW5" s="31" t="str">
        <f>IF($F$71="","",HLOOKUP($F$71,$BF$4:$BL$29,2))</f>
        <v/>
      </c>
      <c r="BX5" s="31" t="str">
        <f>IF($F$72="","",HLOOKUP($F$72,$BF$4:$BL$29,2))</f>
        <v/>
      </c>
      <c r="BY5" s="31" t="str">
        <f>IF($F$73="","",HLOOKUP($F$73,$BF$4:$BL$29,2))</f>
        <v/>
      </c>
      <c r="BZ5" s="31" t="str">
        <f>IF($F$74="","",HLOOKUP($F$74,$BF$4:$BL$29,2))</f>
        <v/>
      </c>
      <c r="CA5" s="31"/>
      <c r="CB5" s="136"/>
      <c r="CC5" s="136"/>
      <c r="CD5" s="32"/>
      <c r="CE5" s="32"/>
      <c r="CF5" s="32"/>
    </row>
    <row r="6" spans="1:84" ht="14.25" customHeight="1" thickTop="1" x14ac:dyDescent="0.15">
      <c r="A6" s="5"/>
      <c r="B6" s="373"/>
      <c r="C6" s="374"/>
      <c r="D6" s="340"/>
      <c r="E6" s="341"/>
      <c r="F6" s="341"/>
      <c r="G6" s="341"/>
      <c r="H6" s="341"/>
      <c r="I6" s="341"/>
      <c r="J6" s="342"/>
      <c r="K6" s="55"/>
      <c r="L6" s="227" t="s">
        <v>2</v>
      </c>
      <c r="M6" s="222"/>
      <c r="N6" s="223"/>
      <c r="O6" s="269"/>
      <c r="P6" s="270"/>
      <c r="Q6" s="23" t="s">
        <v>11</v>
      </c>
      <c r="R6" s="12"/>
      <c r="S6" s="23" t="s">
        <v>12</v>
      </c>
      <c r="T6" s="12"/>
      <c r="U6" s="24" t="s">
        <v>19</v>
      </c>
      <c r="AF6" s="5"/>
      <c r="AG6" s="5"/>
      <c r="AH6" s="5"/>
      <c r="AI6" s="5"/>
      <c r="AJ6" s="139"/>
      <c r="AK6" s="154"/>
      <c r="AL6" s="140"/>
      <c r="AM6" s="156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172">
        <v>2025</v>
      </c>
      <c r="BB6" s="30">
        <v>3</v>
      </c>
      <c r="BC6" s="30" t="s">
        <v>32</v>
      </c>
      <c r="BE6" s="31" t="s">
        <v>147</v>
      </c>
      <c r="BF6" s="31" t="s">
        <v>190</v>
      </c>
      <c r="BG6" s="31" t="s">
        <v>191</v>
      </c>
      <c r="BH6" s="31" t="s">
        <v>192</v>
      </c>
      <c r="BI6" s="31" t="s">
        <v>193</v>
      </c>
      <c r="BJ6" s="31" t="s">
        <v>194</v>
      </c>
      <c r="BK6" s="31" t="s">
        <v>195</v>
      </c>
      <c r="BL6" s="31"/>
      <c r="BM6" s="31" t="str">
        <f>IF($F$27="","",HLOOKUP($F$27,$BF$4:$BL$29,3))</f>
        <v/>
      </c>
      <c r="BN6" s="147" t="str">
        <f>IF($F$32="","",HLOOKUP($F$32,$BF$4:$BL$29,3))</f>
        <v/>
      </c>
      <c r="BO6" s="147" t="str">
        <f>IF($F$37="","",HLOOKUP($F$37,$BF$4:$BL$29,3))</f>
        <v/>
      </c>
      <c r="BP6" s="147" t="str">
        <f>IF($F$42="","",HLOOKUP($F$42,$BF$4:$BL$29,3))</f>
        <v/>
      </c>
      <c r="BQ6" s="147" t="str">
        <f>IF($F$47="","",HLOOKUP($F$47,$BF$4:$BL$29,3))</f>
        <v/>
      </c>
      <c r="BR6" s="147" t="str">
        <f>IF($F$52="","",HLOOKUP($F$52,$BF$4:$BL$29,3))</f>
        <v/>
      </c>
      <c r="BS6" s="147" t="str">
        <f>IF($F$57="","",HLOOKUP($F$57,$BF$4:$BL$29,3))</f>
        <v/>
      </c>
      <c r="BT6" s="147" t="str">
        <f>IF($F$62="","",HLOOKUP($F$62,$BF$4:$BL$29,3))</f>
        <v/>
      </c>
      <c r="BU6" s="147" t="str">
        <f>IF($F$67="","",HLOOKUP($F$67,$BF$4:$BL$29,3))</f>
        <v/>
      </c>
      <c r="BV6" s="31" t="str">
        <f>IF($F$70="","",HLOOKUP($F$70,$BF$4:$BL$29,3))</f>
        <v/>
      </c>
      <c r="BW6" s="31" t="str">
        <f>IF($F$71="","",HLOOKUP($F$71,$BF$4:$BL$29,3))</f>
        <v/>
      </c>
      <c r="BX6" s="31" t="str">
        <f>IF($F$72="","",HLOOKUP($F$72,$BF$4:$BL$29,3))</f>
        <v/>
      </c>
      <c r="BY6" s="31" t="str">
        <f>IF($F$73="","",HLOOKUP($F$73,$BF$4:$BL$29,3))</f>
        <v/>
      </c>
      <c r="BZ6" s="31" t="str">
        <f>IF($F$74="","",HLOOKUP($F$74,$BF$4:$BL$29,3))</f>
        <v/>
      </c>
      <c r="CA6" s="31"/>
      <c r="CB6" s="136"/>
      <c r="CC6" s="136"/>
      <c r="CD6" s="32"/>
      <c r="CE6" s="32"/>
      <c r="CF6" s="32"/>
    </row>
    <row r="7" spans="1:84" ht="12" customHeight="1" thickBot="1" x14ac:dyDescent="0.2">
      <c r="A7" s="5"/>
      <c r="B7" s="221" t="s">
        <v>330</v>
      </c>
      <c r="C7" s="223"/>
      <c r="D7" s="364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56"/>
      <c r="AF7" s="5"/>
      <c r="AG7" s="5"/>
      <c r="AH7" s="5"/>
      <c r="AI7" s="5"/>
      <c r="AJ7" s="143"/>
      <c r="AK7" s="155"/>
      <c r="AL7" s="144"/>
      <c r="AM7" s="157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172">
        <v>2024</v>
      </c>
      <c r="BB7" s="30">
        <v>4</v>
      </c>
      <c r="BC7" s="30" t="s">
        <v>33</v>
      </c>
      <c r="BE7" s="31" t="s">
        <v>148</v>
      </c>
      <c r="BF7" s="31" t="s">
        <v>196</v>
      </c>
      <c r="BG7" s="31" t="s">
        <v>197</v>
      </c>
      <c r="BH7" s="31" t="s">
        <v>198</v>
      </c>
      <c r="BI7" s="31" t="s">
        <v>199</v>
      </c>
      <c r="BJ7" s="31" t="s">
        <v>200</v>
      </c>
      <c r="BK7" s="31" t="s">
        <v>201</v>
      </c>
      <c r="BL7" s="31"/>
      <c r="BM7" s="31" t="str">
        <f>IF($F$27="","",HLOOKUP($F$27,$BF$4:$BL$29,4))</f>
        <v/>
      </c>
      <c r="BN7" s="147" t="str">
        <f>IF($F$32="","",HLOOKUP($F$32,$BF$4:$BL$29,4))</f>
        <v/>
      </c>
      <c r="BO7" s="147" t="str">
        <f>IF($F$37="","",HLOOKUP($F$37,$BF$4:$BL$29,4))</f>
        <v/>
      </c>
      <c r="BP7" s="147" t="str">
        <f>IF($F$42="","",HLOOKUP($F$42,$BF$4:$BL$29,4))</f>
        <v/>
      </c>
      <c r="BQ7" s="147" t="str">
        <f>IF($F$47="","",HLOOKUP($F$47,$BF$4:$BL$29,4))</f>
        <v/>
      </c>
      <c r="BR7" s="147" t="str">
        <f>IF($F$52="","",HLOOKUP($F$52,$BF$4:$BL$29,4))</f>
        <v/>
      </c>
      <c r="BS7" s="147" t="str">
        <f>IF($F$57="","",HLOOKUP($F$57,$BF$4:$BL$29,4))</f>
        <v/>
      </c>
      <c r="BT7" s="147" t="str">
        <f>IF($F$62="","",HLOOKUP($F$62,$BF$4:$BL$29,4))</f>
        <v/>
      </c>
      <c r="BU7" s="147" t="str">
        <f>IF($F$67="","",HLOOKUP($F$67,$BF$4:$BL$29,4))</f>
        <v/>
      </c>
      <c r="BV7" s="31" t="str">
        <f>IF($F$70="","",HLOOKUP($F$70,$BF$4:$BL$29,4))</f>
        <v/>
      </c>
      <c r="BW7" s="31" t="str">
        <f>IF($F$71="","",HLOOKUP($F$71,$BF$4:$BL$29,4))</f>
        <v/>
      </c>
      <c r="BX7" s="31" t="str">
        <f>IF($F$72="","",HLOOKUP($F$72,$BF$4:$BL$29,4))</f>
        <v/>
      </c>
      <c r="BY7" s="31" t="str">
        <f>IF($F$73="","",HLOOKUP($F$73,$BF$4:$BL$29,4))</f>
        <v/>
      </c>
      <c r="BZ7" s="31" t="str">
        <f>IF($F$74="","",HLOOKUP($F$74,$BF$4:$BL$29,4))</f>
        <v/>
      </c>
      <c r="CA7" s="31"/>
      <c r="CB7" s="136"/>
      <c r="CC7" s="136"/>
      <c r="CD7" s="32"/>
      <c r="CE7" s="32"/>
      <c r="CF7" s="32"/>
    </row>
    <row r="8" spans="1:84" ht="12" customHeight="1" thickTop="1" x14ac:dyDescent="0.15">
      <c r="A8" s="5"/>
      <c r="B8" s="221" t="s">
        <v>3</v>
      </c>
      <c r="C8" s="223"/>
      <c r="D8" s="3" t="s">
        <v>331</v>
      </c>
      <c r="E8" s="319"/>
      <c r="F8" s="319"/>
      <c r="G8" s="2" t="s">
        <v>332</v>
      </c>
      <c r="H8" s="319"/>
      <c r="I8" s="319"/>
      <c r="J8" s="227" t="s">
        <v>27</v>
      </c>
      <c r="K8" s="222"/>
      <c r="L8" s="223"/>
      <c r="M8" s="258"/>
      <c r="N8" s="317"/>
      <c r="O8" s="259"/>
      <c r="P8" s="227" t="s">
        <v>76</v>
      </c>
      <c r="Q8" s="223"/>
      <c r="R8" s="258"/>
      <c r="S8" s="317"/>
      <c r="T8" s="317"/>
      <c r="U8" s="318"/>
      <c r="AF8" s="5"/>
      <c r="AG8" s="41" t="s">
        <v>331</v>
      </c>
      <c r="AH8" s="46" t="str">
        <f>E8&amp;H8</f>
        <v/>
      </c>
      <c r="AI8" s="44"/>
      <c r="AJ8" s="44"/>
      <c r="AK8" s="44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172">
        <v>2023</v>
      </c>
      <c r="BB8" s="30">
        <v>5</v>
      </c>
      <c r="BE8" s="31" t="s">
        <v>149</v>
      </c>
      <c r="BF8" s="31" t="s">
        <v>202</v>
      </c>
      <c r="BG8" s="31" t="s">
        <v>203</v>
      </c>
      <c r="BH8" s="31" t="s">
        <v>204</v>
      </c>
      <c r="BI8" s="31" t="s">
        <v>205</v>
      </c>
      <c r="BJ8" s="31" t="s">
        <v>206</v>
      </c>
      <c r="BK8" s="31" t="s">
        <v>207</v>
      </c>
      <c r="BL8" s="31"/>
      <c r="BM8" s="31" t="str">
        <f>IF($F$27="","",HLOOKUP($F$27,$BF$4:$BL$29,5))</f>
        <v/>
      </c>
      <c r="BN8" s="147" t="str">
        <f>IF($F$32="","",HLOOKUP($F$32,$BF$4:$BL$29,5))</f>
        <v/>
      </c>
      <c r="BO8" s="147" t="str">
        <f>IF($F$37="","",HLOOKUP($F$37,$BF$4:$BL$29,5))</f>
        <v/>
      </c>
      <c r="BP8" s="147" t="str">
        <f>IF($F$42="","",HLOOKUP($F$42,$BF$4:$BL$29,5))</f>
        <v/>
      </c>
      <c r="BQ8" s="147" t="str">
        <f>IF($F$47="","",HLOOKUP($F$47,$BF$4:$BL$29,5))</f>
        <v/>
      </c>
      <c r="BR8" s="147" t="str">
        <f>IF($F$52="","",HLOOKUP($F$52,$BF$4:$BL$29,5))</f>
        <v/>
      </c>
      <c r="BS8" s="147" t="str">
        <f>IF($F$57="","",HLOOKUP($F$57,$BF$4:$BL$29,5))</f>
        <v/>
      </c>
      <c r="BT8" s="147" t="str">
        <f>IF($F$62="","",HLOOKUP($F$62,$BF$4:$BL$29,5))</f>
        <v/>
      </c>
      <c r="BU8" s="147" t="str">
        <f>IF($F$67="","",HLOOKUP($F$67,$BF$4:$BL$29,5))</f>
        <v/>
      </c>
      <c r="BV8" s="31" t="str">
        <f>IF($F$70="","",HLOOKUP($F$70,$BF$4:$BL$29,5))</f>
        <v/>
      </c>
      <c r="BW8" s="31" t="str">
        <f>IF($F$71="","",HLOOKUP($F$71,$BF$4:$BL$29,5))</f>
        <v/>
      </c>
      <c r="BX8" s="31" t="str">
        <f>IF($F$72="","",HLOOKUP($F$72,$BF$4:$BL$29,5))</f>
        <v/>
      </c>
      <c r="BY8" s="31" t="str">
        <f>IF($F$73="","",HLOOKUP($F$73,$BF$4:$BL$29,5))</f>
        <v/>
      </c>
      <c r="BZ8" s="31" t="str">
        <f>IF($F$74="","",HLOOKUP($F$74,$BF$4:$BL$29,5))</f>
        <v/>
      </c>
      <c r="CA8" s="31"/>
      <c r="CB8" s="136"/>
      <c r="CC8" s="136"/>
      <c r="CD8" s="32"/>
      <c r="CE8" s="32"/>
      <c r="CF8" s="32"/>
    </row>
    <row r="9" spans="1:84" ht="12" customHeight="1" x14ac:dyDescent="0.15">
      <c r="A9" s="5"/>
      <c r="B9" s="221"/>
      <c r="C9" s="223"/>
      <c r="D9" s="384"/>
      <c r="E9" s="330"/>
      <c r="F9" s="330"/>
      <c r="G9" s="330"/>
      <c r="H9" s="330"/>
      <c r="I9" s="330"/>
      <c r="J9" s="330"/>
      <c r="K9" s="330"/>
      <c r="L9" s="227" t="s">
        <v>28</v>
      </c>
      <c r="M9" s="222"/>
      <c r="N9" s="223"/>
      <c r="O9" s="331"/>
      <c r="P9" s="331"/>
      <c r="Q9" s="331"/>
      <c r="R9" s="331"/>
      <c r="S9" s="331"/>
      <c r="T9" s="331"/>
      <c r="U9" s="332"/>
      <c r="AF9" s="5"/>
      <c r="AG9" s="5"/>
      <c r="AH9" s="5"/>
      <c r="AI9" s="19"/>
      <c r="AJ9" s="158"/>
      <c r="AK9" s="159" t="s">
        <v>418</v>
      </c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172">
        <v>2022</v>
      </c>
      <c r="BB9" s="30">
        <v>6</v>
      </c>
      <c r="BE9" s="31" t="s">
        <v>150</v>
      </c>
      <c r="BF9" s="31" t="s">
        <v>208</v>
      </c>
      <c r="BG9" s="31" t="s">
        <v>209</v>
      </c>
      <c r="BH9" s="31" t="s">
        <v>210</v>
      </c>
      <c r="BI9" s="31" t="s">
        <v>257</v>
      </c>
      <c r="BJ9" s="31" t="s">
        <v>211</v>
      </c>
      <c r="BK9" s="31" t="s">
        <v>212</v>
      </c>
      <c r="BL9" s="31"/>
      <c r="BM9" s="31" t="str">
        <f>IF($F$27="","",HLOOKUP($F$27,$BF$4:$BL$29,6))</f>
        <v/>
      </c>
      <c r="BN9" s="147" t="str">
        <f>IF($F$32="","",HLOOKUP($F$32,$BF$4:$BL$29,6))</f>
        <v/>
      </c>
      <c r="BO9" s="147" t="str">
        <f>IF($F$37="","",HLOOKUP($F$37,$BF$4:$BL$29,6))</f>
        <v/>
      </c>
      <c r="BP9" s="147" t="str">
        <f>IF($F$42="","",HLOOKUP($F$42,$BF$4:$BL$29,6))</f>
        <v/>
      </c>
      <c r="BQ9" s="147" t="str">
        <f>IF($F$47="","",HLOOKUP($F$47,$BF$4:$BL$29,6))</f>
        <v/>
      </c>
      <c r="BR9" s="147" t="str">
        <f>IF($F$52="","",HLOOKUP($F$52,$BF$4:$BL$29,6))</f>
        <v/>
      </c>
      <c r="BS9" s="147" t="str">
        <f>IF($F$57="","",HLOOKUP($F$57,$BF$4:$BL$29,6))</f>
        <v/>
      </c>
      <c r="BT9" s="147" t="str">
        <f>IF($F$62="","",HLOOKUP($F$62,$BF$4:$BL$29,6))</f>
        <v/>
      </c>
      <c r="BU9" s="147" t="str">
        <f>IF($F$67="","",HLOOKUP($F$67,$BF$4:$BL$29,6))</f>
        <v/>
      </c>
      <c r="BV9" s="31" t="str">
        <f>IF($F$70="","",HLOOKUP($F$70,$BF$4:$BL$29,6))</f>
        <v/>
      </c>
      <c r="BW9" s="31" t="str">
        <f>IF($F$71="","",HLOOKUP($F$71,$BF$4:$BL$29,6))</f>
        <v/>
      </c>
      <c r="BX9" s="31" t="str">
        <f>IF($F$72="","",HLOOKUP($F$72,$BF$4:$BL$29,6))</f>
        <v/>
      </c>
      <c r="BY9" s="31" t="str">
        <f>IF($F$73="","",HLOOKUP($F$73,$BF$4:$BL$29,6))</f>
        <v/>
      </c>
      <c r="BZ9" s="31" t="str">
        <f>IF($F$74="","",HLOOKUP($F$74,$BF$4:$BL$29,6))</f>
        <v/>
      </c>
      <c r="CA9" s="31"/>
      <c r="CB9" s="136"/>
      <c r="CC9" s="136"/>
      <c r="CD9" s="32"/>
      <c r="CE9" s="32"/>
      <c r="CF9" s="32"/>
    </row>
    <row r="10" spans="1:84" ht="12" customHeight="1" x14ac:dyDescent="0.15">
      <c r="A10" s="5"/>
      <c r="B10" s="221" t="s">
        <v>7</v>
      </c>
      <c r="C10" s="223"/>
      <c r="D10" s="25" t="s">
        <v>286</v>
      </c>
      <c r="E10" s="330"/>
      <c r="F10" s="330"/>
      <c r="G10" s="330"/>
      <c r="H10" s="330"/>
      <c r="I10" s="330"/>
      <c r="J10" s="330"/>
      <c r="K10" s="3" t="s">
        <v>8</v>
      </c>
      <c r="L10" s="330"/>
      <c r="M10" s="330"/>
      <c r="N10" s="330"/>
      <c r="O10" s="330"/>
      <c r="P10" s="3" t="s">
        <v>9</v>
      </c>
      <c r="Q10" s="226"/>
      <c r="R10" s="226"/>
      <c r="S10" s="333"/>
      <c r="T10" s="333"/>
      <c r="U10" s="20" t="s">
        <v>10</v>
      </c>
      <c r="AF10" s="5"/>
      <c r="AG10" s="5"/>
      <c r="AH10" s="5"/>
      <c r="AI10" s="19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172">
        <v>2021</v>
      </c>
      <c r="BB10" s="30">
        <v>7</v>
      </c>
      <c r="BE10" s="31" t="s">
        <v>151</v>
      </c>
      <c r="BF10" s="31" t="s">
        <v>213</v>
      </c>
      <c r="BG10" s="31" t="s">
        <v>214</v>
      </c>
      <c r="BH10" s="31" t="s">
        <v>258</v>
      </c>
      <c r="BI10" s="31" t="s">
        <v>215</v>
      </c>
      <c r="BJ10" s="31" t="s">
        <v>216</v>
      </c>
      <c r="BK10" s="31" t="s">
        <v>217</v>
      </c>
      <c r="BL10" s="31"/>
      <c r="BM10" s="31" t="str">
        <f>IF($F$27="","",HLOOKUP($F$27,$BF$4:$BL$29,7))</f>
        <v/>
      </c>
      <c r="BN10" s="147" t="str">
        <f>IF($F$32="","",HLOOKUP($F$32,$BF$4:$BL$29,7))</f>
        <v/>
      </c>
      <c r="BO10" s="147" t="str">
        <f>IF($F$37="","",HLOOKUP($F$37,$BF$4:$BL$29,7))</f>
        <v/>
      </c>
      <c r="BP10" s="147" t="str">
        <f>IF($F$42="","",HLOOKUP($F$42,$BF$4:$BL$29,7))</f>
        <v/>
      </c>
      <c r="BQ10" s="147" t="str">
        <f>IF($F$47="","",HLOOKUP($F$47,$BF$4:$BL$29,7))</f>
        <v/>
      </c>
      <c r="BR10" s="147" t="str">
        <f>IF($F$52="","",HLOOKUP($F$52,$BF$4:$BL$29,7))</f>
        <v/>
      </c>
      <c r="BS10" s="147" t="str">
        <f>IF($F$57="","",HLOOKUP($F$57,$BF$4:$BL$29,7))</f>
        <v/>
      </c>
      <c r="BT10" s="147" t="str">
        <f>IF($F$62="","",HLOOKUP($F$62,$BF$4:$BL$29,7))</f>
        <v/>
      </c>
      <c r="BU10" s="147" t="str">
        <f>IF($F$67="","",HLOOKUP($F$67,$BF$4:$BL$29,7))</f>
        <v/>
      </c>
      <c r="BV10" s="31" t="str">
        <f>IF($F$70="","",HLOOKUP($F$70,$BF$4:$BL$29,7))</f>
        <v/>
      </c>
      <c r="BW10" s="31" t="str">
        <f>IF($F$71="","",HLOOKUP($F$71,$BF$4:$BL$29,7))</f>
        <v/>
      </c>
      <c r="BX10" s="31" t="str">
        <f>IF($F$72="","",HLOOKUP($F$72,$BF$4:$BL$29,7))</f>
        <v/>
      </c>
      <c r="BY10" s="31" t="str">
        <f>IF($F$73="","",HLOOKUP($F$73,$BF$4:$BL$29,7))</f>
        <v/>
      </c>
      <c r="BZ10" s="31" t="str">
        <f>IF($F$74="","",HLOOKUP($F$74,$BF$4:$BL$29,7))</f>
        <v/>
      </c>
      <c r="CA10" s="31"/>
      <c r="CB10" s="136"/>
      <c r="CC10" s="136"/>
      <c r="CD10" s="32"/>
      <c r="CE10" s="32"/>
      <c r="CF10" s="32"/>
    </row>
    <row r="11" spans="1:84" ht="12" customHeight="1" x14ac:dyDescent="0.15">
      <c r="A11" s="5"/>
      <c r="B11" s="221"/>
      <c r="C11" s="223"/>
      <c r="D11" s="25" t="s">
        <v>125</v>
      </c>
      <c r="E11" s="330"/>
      <c r="F11" s="330"/>
      <c r="G11" s="330"/>
      <c r="H11" s="330"/>
      <c r="I11" s="330"/>
      <c r="J11" s="330"/>
      <c r="K11" s="3" t="s">
        <v>8</v>
      </c>
      <c r="L11" s="330"/>
      <c r="M11" s="330"/>
      <c r="N11" s="330"/>
      <c r="O11" s="330"/>
      <c r="P11" s="3" t="s">
        <v>9</v>
      </c>
      <c r="Q11" s="226"/>
      <c r="R11" s="226"/>
      <c r="S11" s="333"/>
      <c r="T11" s="333"/>
      <c r="U11" s="20" t="s">
        <v>10</v>
      </c>
      <c r="AF11" s="5"/>
      <c r="AG11" s="5"/>
      <c r="AH11" s="5"/>
      <c r="AI11" s="19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172">
        <v>2020</v>
      </c>
      <c r="BB11" s="30">
        <v>8</v>
      </c>
      <c r="BC11" s="30" t="s">
        <v>59</v>
      </c>
      <c r="BE11" s="31" t="s">
        <v>152</v>
      </c>
      <c r="BF11" s="31" t="s">
        <v>218</v>
      </c>
      <c r="BG11" s="31" t="s">
        <v>219</v>
      </c>
      <c r="BH11" s="31" t="s">
        <v>259</v>
      </c>
      <c r="BI11" s="31" t="s">
        <v>220</v>
      </c>
      <c r="BJ11" s="31" t="s">
        <v>221</v>
      </c>
      <c r="BK11" s="31" t="s">
        <v>222</v>
      </c>
      <c r="BL11" s="31"/>
      <c r="BM11" s="31" t="str">
        <f>IF($F$27="","",HLOOKUP($F$27,$BF$4:$BL$29,8))</f>
        <v/>
      </c>
      <c r="BN11" s="147" t="str">
        <f>IF($F$32="","",HLOOKUP($F$32,$BF$4:$BL$29,8))</f>
        <v/>
      </c>
      <c r="BO11" s="147" t="str">
        <f>IF($F$37="","",HLOOKUP($F$37,$BF$4:$BL$29,8))</f>
        <v/>
      </c>
      <c r="BP11" s="147" t="str">
        <f>IF($F$42="","",HLOOKUP($F$42,$BF$4:$BL$29,8))</f>
        <v/>
      </c>
      <c r="BQ11" s="147" t="str">
        <f>IF($F$47="","",HLOOKUP($F$47,$BF$4:$BL$29,8))</f>
        <v/>
      </c>
      <c r="BR11" s="147" t="str">
        <f>IF($F$52="","",HLOOKUP($F$52,$BF$4:$BL$29,8))</f>
        <v/>
      </c>
      <c r="BS11" s="147" t="str">
        <f>IF($F$57="","",HLOOKUP($F$57,$BF$4:$BL$29,8))</f>
        <v/>
      </c>
      <c r="BT11" s="147" t="str">
        <f>IF($F$62="","",HLOOKUP($F$62,$BF$4:$BL$29,8))</f>
        <v/>
      </c>
      <c r="BU11" s="147" t="str">
        <f>IF($F$67="","",HLOOKUP($F$67,$BF$4:$BL$29,8))</f>
        <v/>
      </c>
      <c r="BV11" s="31" t="str">
        <f>IF($F$70="","",HLOOKUP($F$70,$BF$4:$BL$29,8))</f>
        <v/>
      </c>
      <c r="BW11" s="31" t="str">
        <f>IF($F$71="","",HLOOKUP($F$71,$BF$4:$BL$29,8))</f>
        <v/>
      </c>
      <c r="BX11" s="31" t="str">
        <f>IF($F$72="","",HLOOKUP($F$72,$BF$4:$BL$29,8))</f>
        <v/>
      </c>
      <c r="BY11" s="31" t="str">
        <f>IF($F$73="","",HLOOKUP($F$73,$BF$4:$BL$29,8))</f>
        <v/>
      </c>
      <c r="BZ11" s="31" t="str">
        <f>IF($F$74="","",HLOOKUP($F$74,$BF$4:$BL$29,8))</f>
        <v/>
      </c>
      <c r="CA11" s="31"/>
      <c r="CB11" s="136"/>
      <c r="CC11" s="136"/>
      <c r="CD11" s="32"/>
      <c r="CE11" s="32"/>
      <c r="CF11" s="32"/>
    </row>
    <row r="12" spans="1:84" ht="12" customHeight="1" x14ac:dyDescent="0.15">
      <c r="A12" s="5"/>
      <c r="B12" s="221" t="s">
        <v>5</v>
      </c>
      <c r="C12" s="223"/>
      <c r="D12" s="319"/>
      <c r="E12" s="319"/>
      <c r="F12" s="2" t="s">
        <v>122</v>
      </c>
      <c r="G12" s="319"/>
      <c r="H12" s="319"/>
      <c r="I12" s="2" t="s">
        <v>122</v>
      </c>
      <c r="J12" s="319"/>
      <c r="K12" s="319"/>
      <c r="L12" s="227" t="s">
        <v>288</v>
      </c>
      <c r="M12" s="223"/>
      <c r="N12" s="319"/>
      <c r="O12" s="319"/>
      <c r="P12" s="2" t="s">
        <v>122</v>
      </c>
      <c r="Q12" s="319"/>
      <c r="R12" s="319"/>
      <c r="S12" s="2" t="s">
        <v>122</v>
      </c>
      <c r="T12" s="319"/>
      <c r="U12" s="367"/>
      <c r="AF12" s="5"/>
      <c r="AG12" s="41" t="s">
        <v>5</v>
      </c>
      <c r="AH12" s="46" t="str">
        <f>D12&amp;G12&amp;J12</f>
        <v/>
      </c>
      <c r="AI12" s="44"/>
      <c r="AJ12" s="44"/>
      <c r="AK12" s="44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172">
        <v>2019</v>
      </c>
      <c r="BB12" s="30">
        <v>9</v>
      </c>
      <c r="BC12" s="30" t="s">
        <v>60</v>
      </c>
      <c r="BE12" s="31" t="s">
        <v>153</v>
      </c>
      <c r="BF12" s="31" t="s">
        <v>223</v>
      </c>
      <c r="BG12" s="31" t="s">
        <v>224</v>
      </c>
      <c r="BH12" s="31" t="s">
        <v>225</v>
      </c>
      <c r="BI12" s="31" t="s">
        <v>226</v>
      </c>
      <c r="BJ12" s="148" t="s">
        <v>227</v>
      </c>
      <c r="BK12" s="31" t="s">
        <v>228</v>
      </c>
      <c r="BL12" s="31"/>
      <c r="BM12" s="31" t="str">
        <f>IF($F$27="","",HLOOKUP($F$27,$BF$4:$BL$29,9))</f>
        <v/>
      </c>
      <c r="BN12" s="147" t="str">
        <f>IF($F$32="","",HLOOKUP($F$32,$BF$4:$BL$29,9))</f>
        <v/>
      </c>
      <c r="BO12" s="147" t="str">
        <f>IF($F$37="","",HLOOKUP($F$37,$BF$4:$BL$29,9))</f>
        <v/>
      </c>
      <c r="BP12" s="147" t="str">
        <f>IF($F$42="","",HLOOKUP($F$42,$BF$4:$BL$29,9))</f>
        <v/>
      </c>
      <c r="BQ12" s="147" t="str">
        <f>IF($F$47="","",HLOOKUP($F$47,$BF$4:$BL$29,9))</f>
        <v/>
      </c>
      <c r="BR12" s="147" t="str">
        <f>IF($F$52="","",HLOOKUP($F$52,$BF$4:$BL$29,9))</f>
        <v/>
      </c>
      <c r="BS12" s="147" t="str">
        <f>IF($F$57="","",HLOOKUP($F$57,$BF$4:$BL$29,9))</f>
        <v/>
      </c>
      <c r="BT12" s="147" t="str">
        <f>IF($F$62="","",HLOOKUP($F$62,$BF$4:$BL$29,9))</f>
        <v/>
      </c>
      <c r="BU12" s="147" t="str">
        <f>IF($F$67="","",HLOOKUP($F$67,$BF$4:$BL$29,9))</f>
        <v/>
      </c>
      <c r="BV12" s="31" t="str">
        <f>IF($F$70="","",HLOOKUP($F$70,$BF$4:$BL$29,9))</f>
        <v/>
      </c>
      <c r="BW12" s="31" t="str">
        <f>IF($F$71="","",HLOOKUP($F$71,$BF$4:$BL$29,9))</f>
        <v/>
      </c>
      <c r="BX12" s="31" t="str">
        <f>IF($F$72="","",HLOOKUP($F$72,$BF$4:$BL$29,9))</f>
        <v/>
      </c>
      <c r="BY12" s="31" t="str">
        <f>IF($F$73="","",HLOOKUP($F$73,$BF$4:$BL$29,9))</f>
        <v/>
      </c>
      <c r="BZ12" s="31" t="str">
        <f>IF($F$74="","",HLOOKUP($F$74,$BF$4:$BL$29,9))</f>
        <v/>
      </c>
      <c r="CA12" s="31"/>
      <c r="CB12" s="48"/>
      <c r="CC12" s="48"/>
      <c r="CE12" s="49"/>
      <c r="CF12" s="49"/>
    </row>
    <row r="13" spans="1:84" ht="12" customHeight="1" x14ac:dyDescent="0.15">
      <c r="A13" s="5"/>
      <c r="B13" s="221" t="s">
        <v>6</v>
      </c>
      <c r="C13" s="223"/>
      <c r="D13" s="319"/>
      <c r="E13" s="319"/>
      <c r="F13" s="2" t="s">
        <v>332</v>
      </c>
      <c r="G13" s="319"/>
      <c r="H13" s="319"/>
      <c r="I13" s="2" t="s">
        <v>332</v>
      </c>
      <c r="J13" s="319"/>
      <c r="K13" s="319"/>
      <c r="L13" s="271"/>
      <c r="M13" s="355"/>
      <c r="N13" s="380"/>
      <c r="O13" s="380"/>
      <c r="P13" s="222"/>
      <c r="Q13" s="222"/>
      <c r="R13" s="222"/>
      <c r="S13" s="380"/>
      <c r="T13" s="380"/>
      <c r="U13" s="383"/>
      <c r="AF13" s="5"/>
      <c r="AG13" s="41" t="s">
        <v>6</v>
      </c>
      <c r="AH13" s="46" t="str">
        <f>D13&amp;G13&amp;J13</f>
        <v/>
      </c>
      <c r="AI13" s="44"/>
      <c r="AJ13" s="44"/>
      <c r="AK13" s="44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172">
        <v>2018</v>
      </c>
      <c r="BB13" s="30">
        <v>10</v>
      </c>
      <c r="BC13" s="30" t="s">
        <v>61</v>
      </c>
      <c r="BE13" s="31" t="s">
        <v>154</v>
      </c>
      <c r="BF13" s="31" t="s">
        <v>229</v>
      </c>
      <c r="BG13" s="31" t="s">
        <v>260</v>
      </c>
      <c r="BH13" s="31" t="s">
        <v>230</v>
      </c>
      <c r="BI13" s="31" t="s">
        <v>231</v>
      </c>
      <c r="BJ13" s="31" t="s">
        <v>232</v>
      </c>
      <c r="BK13" s="31"/>
      <c r="BL13" s="31"/>
      <c r="BM13" s="31" t="str">
        <f>IF($F$27="","",HLOOKUP($F$27,$BF$4:$BL$29,10))</f>
        <v/>
      </c>
      <c r="BN13" s="147" t="str">
        <f>IF($F$32="","",HLOOKUP($F$32,$BF$4:$BL$29,10))</f>
        <v/>
      </c>
      <c r="BO13" s="147" t="str">
        <f>IF($F$37="","",HLOOKUP($F$37,$BF$4:$BL$29,10))</f>
        <v/>
      </c>
      <c r="BP13" s="147" t="str">
        <f>IF($F$42="","",HLOOKUP($F$42,$BF$4:$BL$29,10))</f>
        <v/>
      </c>
      <c r="BQ13" s="147" t="str">
        <f>IF($F$47="","",HLOOKUP($F$47,$BF$4:$BL$29,10))</f>
        <v/>
      </c>
      <c r="BR13" s="147" t="str">
        <f>IF($F$52="","",HLOOKUP($F$52,$BF$4:$BL$29,10))</f>
        <v/>
      </c>
      <c r="BS13" s="147" t="str">
        <f>IF($F$57="","",HLOOKUP($F$57,$BF$4:$BL$29,10))</f>
        <v/>
      </c>
      <c r="BT13" s="147" t="str">
        <f>IF($F$62="","",HLOOKUP($F$62,$BF$4:$BL$29,10))</f>
        <v/>
      </c>
      <c r="BU13" s="147" t="str">
        <f>IF($F$67="","",HLOOKUP($F$67,$BF$4:$BL$29,10))</f>
        <v/>
      </c>
      <c r="BV13" s="31" t="str">
        <f>IF($F$70="","",HLOOKUP($F$70,$BF$4:$BL$29,10))</f>
        <v/>
      </c>
      <c r="BW13" s="31" t="str">
        <f>IF($F$71="","",HLOOKUP($F$71,$BF$4:$BL$29,10))</f>
        <v/>
      </c>
      <c r="BX13" s="31" t="str">
        <f>IF($F$72="","",HLOOKUP($F$72,$BF$4:$BL$29,10))</f>
        <v/>
      </c>
      <c r="BY13" s="31" t="str">
        <f>IF($F$73="","",HLOOKUP($F$73,$BF$4:$BL$29,10))</f>
        <v/>
      </c>
      <c r="BZ13" s="31" t="str">
        <f>IF($F$74="","",HLOOKUP($F$74,$BF$4:$BL$29,10))</f>
        <v/>
      </c>
      <c r="CA13" s="31"/>
      <c r="CB13" s="48"/>
      <c r="CC13" s="48"/>
      <c r="CE13" s="49"/>
      <c r="CF13" s="49"/>
    </row>
    <row r="14" spans="1:84" ht="12" customHeight="1" x14ac:dyDescent="0.15">
      <c r="A14" s="5"/>
      <c r="B14" s="221" t="s">
        <v>126</v>
      </c>
      <c r="C14" s="223"/>
      <c r="D14" s="224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98"/>
      <c r="P14" s="271" t="s">
        <v>145</v>
      </c>
      <c r="Q14" s="355"/>
      <c r="R14" s="355"/>
      <c r="S14" s="272"/>
      <c r="T14" s="226"/>
      <c r="U14" s="257"/>
      <c r="AF14" s="5"/>
      <c r="AG14" s="41" t="s">
        <v>333</v>
      </c>
      <c r="AH14" s="46" t="str">
        <f>N12&amp;Q12&amp;T12</f>
        <v/>
      </c>
      <c r="AI14" s="44"/>
      <c r="AJ14" s="44"/>
      <c r="AK14" s="44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172">
        <v>2017</v>
      </c>
      <c r="BB14" s="30">
        <v>11</v>
      </c>
      <c r="BC14" s="30" t="s">
        <v>62</v>
      </c>
      <c r="BE14" s="31" t="s">
        <v>155</v>
      </c>
      <c r="BF14" s="31" t="s">
        <v>233</v>
      </c>
      <c r="BG14" s="31" t="s">
        <v>234</v>
      </c>
      <c r="BH14" s="31"/>
      <c r="BI14" s="31" t="s">
        <v>235</v>
      </c>
      <c r="BJ14" s="31" t="s">
        <v>236</v>
      </c>
      <c r="BK14" s="31"/>
      <c r="BL14" s="31"/>
      <c r="BM14" s="31" t="str">
        <f>IF($F$27="","",HLOOKUP($F$27,$BF$4:$BL$29,11))</f>
        <v/>
      </c>
      <c r="BN14" s="147" t="str">
        <f>IF($F$32="","",HLOOKUP($F$32,$BF$4:$BL$29,11))</f>
        <v/>
      </c>
      <c r="BO14" s="147" t="str">
        <f>IF($F$37="","",HLOOKUP($F$37,$BF$4:$BL$29,11))</f>
        <v/>
      </c>
      <c r="BP14" s="147" t="str">
        <f>IF($F$42="","",HLOOKUP($F$42,$BF$4:$BL$29,11))</f>
        <v/>
      </c>
      <c r="BQ14" s="147" t="str">
        <f>IF($F$47="","",HLOOKUP($F$47,$BF$4:$BL$29,11))</f>
        <v/>
      </c>
      <c r="BR14" s="147" t="str">
        <f>IF($F$52="","",HLOOKUP($F$52,$BF$4:$BL$29,11))</f>
        <v/>
      </c>
      <c r="BS14" s="147" t="str">
        <f>IF($F$57="","",HLOOKUP($F$57,$BF$4:$BL$29,11))</f>
        <v/>
      </c>
      <c r="BT14" s="147" t="str">
        <f>IF($F$62="","",HLOOKUP($F$62,$BF$4:$BL$29,11))</f>
        <v/>
      </c>
      <c r="BU14" s="147" t="str">
        <f>IF($F$67="","",HLOOKUP($F$67,$BF$4:$BL$29,11))</f>
        <v/>
      </c>
      <c r="BV14" s="31" t="str">
        <f>IF($F$70="","",HLOOKUP($F$70,$BF$4:$BL$29,11))</f>
        <v/>
      </c>
      <c r="BW14" s="31" t="str">
        <f>IF($F$71="","",HLOOKUP($F$71,$BF$4:$BL$29,11))</f>
        <v/>
      </c>
      <c r="BX14" s="31" t="str">
        <f>IF($F$72="","",HLOOKUP($F$72,$BF$4:$BL$29,11))</f>
        <v/>
      </c>
      <c r="BY14" s="31" t="str">
        <f>IF($F$73="","",HLOOKUP($F$73,$BF$4:$BL$29,11))</f>
        <v/>
      </c>
      <c r="BZ14" s="31" t="str">
        <f>IF($F$74="","",HLOOKUP($F$74,$BF$4:$BL$29,11))</f>
        <v/>
      </c>
      <c r="CA14" s="31"/>
      <c r="CB14" s="48"/>
      <c r="CC14" s="48"/>
      <c r="CE14" s="49"/>
      <c r="CF14" s="49"/>
    </row>
    <row r="15" spans="1:84" ht="12" customHeight="1" x14ac:dyDescent="0.15">
      <c r="A15" s="5"/>
      <c r="B15" s="221" t="s">
        <v>127</v>
      </c>
      <c r="C15" s="223"/>
      <c r="D15" s="224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98"/>
      <c r="P15" s="271" t="s">
        <v>145</v>
      </c>
      <c r="Q15" s="355"/>
      <c r="R15" s="355"/>
      <c r="S15" s="272"/>
      <c r="T15" s="226"/>
      <c r="U15" s="257"/>
      <c r="AF15" s="5"/>
      <c r="AG15" s="5"/>
      <c r="AH15" s="5"/>
      <c r="AI15" s="19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172">
        <v>2016</v>
      </c>
      <c r="BB15" s="30">
        <v>12</v>
      </c>
      <c r="BC15" s="30" t="s">
        <v>63</v>
      </c>
      <c r="BE15" s="31" t="s">
        <v>156</v>
      </c>
      <c r="BF15" s="31" t="s">
        <v>237</v>
      </c>
      <c r="BG15" s="31" t="s">
        <v>238</v>
      </c>
      <c r="BH15" s="31"/>
      <c r="BI15" s="31" t="s">
        <v>261</v>
      </c>
      <c r="BJ15" s="31"/>
      <c r="BK15" s="31"/>
      <c r="BL15" s="31"/>
      <c r="BM15" s="31" t="str">
        <f>IF($F$27="","",HLOOKUP($F$27,$BF$4:$BL$29,12))</f>
        <v/>
      </c>
      <c r="BN15" s="147" t="str">
        <f>IF($F$32="","",HLOOKUP($F$32,$BF$4:$BL$29,12))</f>
        <v/>
      </c>
      <c r="BO15" s="147" t="str">
        <f>IF($F$37="","",HLOOKUP($F$37,$BF$4:$BL$29,12))</f>
        <v/>
      </c>
      <c r="BP15" s="147" t="str">
        <f>IF($F$42="","",HLOOKUP($F$42,$BF$4:$BL$29,12))</f>
        <v/>
      </c>
      <c r="BQ15" s="147" t="str">
        <f>IF($F$47="","",HLOOKUP($F$47,$BF$4:$BL$29,12))</f>
        <v/>
      </c>
      <c r="BR15" s="147" t="str">
        <f>IF($F$52="","",HLOOKUP($F$52,$BF$4:$BL$29,12))</f>
        <v/>
      </c>
      <c r="BS15" s="147" t="str">
        <f>IF($F$57="","",HLOOKUP($F$57,$BF$4:$BL$29,12))</f>
        <v/>
      </c>
      <c r="BT15" s="147" t="str">
        <f>IF($F$62="","",HLOOKUP($F$62,$BF$4:$BL$29,12))</f>
        <v/>
      </c>
      <c r="BU15" s="147" t="str">
        <f>IF($F$67="","",HLOOKUP($F$67,$BF$4:$BL$29,12))</f>
        <v/>
      </c>
      <c r="BV15" s="31" t="str">
        <f>IF($F$70="","",HLOOKUP($F$70,$BF$4:$BL$29,12))</f>
        <v/>
      </c>
      <c r="BW15" s="31" t="str">
        <f>IF($F$71="","",HLOOKUP($F$71,$BF$4:$BL$29,12))</f>
        <v/>
      </c>
      <c r="BX15" s="31" t="str">
        <f>IF($F$72="","",HLOOKUP($F$72,$BF$4:$BL$29,12))</f>
        <v/>
      </c>
      <c r="BY15" s="31" t="str">
        <f>IF($F$73="","",HLOOKUP($F$73,$BF$4:$BL$29,12))</f>
        <v/>
      </c>
      <c r="BZ15" s="31" t="str">
        <f>IF($F$74="","",HLOOKUP($F$74,$BF$4:$BL$29,12))</f>
        <v/>
      </c>
      <c r="CA15" s="31"/>
      <c r="CB15" s="48"/>
      <c r="CC15" s="48"/>
      <c r="CE15" s="49"/>
      <c r="CF15" s="49"/>
    </row>
    <row r="16" spans="1:84" ht="12" customHeight="1" x14ac:dyDescent="0.15">
      <c r="A16" s="5"/>
      <c r="B16" s="354" t="s">
        <v>140</v>
      </c>
      <c r="C16" s="355"/>
      <c r="D16" s="355"/>
      <c r="E16" s="355"/>
      <c r="F16" s="33" t="s">
        <v>289</v>
      </c>
      <c r="G16" s="226"/>
      <c r="H16" s="226"/>
      <c r="I16" s="33" t="s">
        <v>287</v>
      </c>
      <c r="J16" s="226"/>
      <c r="K16" s="226"/>
      <c r="L16" s="36" t="s">
        <v>290</v>
      </c>
      <c r="M16" s="226"/>
      <c r="N16" s="226"/>
      <c r="O16" s="37"/>
      <c r="P16" s="36"/>
      <c r="Q16" s="36"/>
      <c r="R16" s="36"/>
      <c r="S16" s="37"/>
      <c r="T16" s="37"/>
      <c r="U16" s="38"/>
      <c r="AF16" s="5"/>
      <c r="AG16" s="5"/>
      <c r="AH16" s="5"/>
      <c r="AI16" s="19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172">
        <v>2015</v>
      </c>
      <c r="BB16" s="30">
        <v>13</v>
      </c>
      <c r="BC16" s="30" t="s">
        <v>64</v>
      </c>
      <c r="BE16" s="31" t="s">
        <v>157</v>
      </c>
      <c r="BF16" s="31" t="s">
        <v>239</v>
      </c>
      <c r="BG16" s="31" t="s">
        <v>240</v>
      </c>
      <c r="BH16" s="31"/>
      <c r="BI16" s="31" t="s">
        <v>241</v>
      </c>
      <c r="BJ16" s="31"/>
      <c r="BK16" s="31"/>
      <c r="BL16" s="31"/>
      <c r="BM16" s="31" t="str">
        <f>IF($F$27="","",HLOOKUP($F$27,$BF$4:$BL$29,13))</f>
        <v/>
      </c>
      <c r="BN16" s="147" t="str">
        <f>IF($F$32="","",HLOOKUP($F$32,$BF$4:$BL$29,13))</f>
        <v/>
      </c>
      <c r="BO16" s="147" t="str">
        <f>IF($F$37="","",HLOOKUP($F$37,$BF$4:$BL$29,13))</f>
        <v/>
      </c>
      <c r="BP16" s="147" t="str">
        <f>IF($F$42="","",HLOOKUP($F$42,$BF$4:$BL$29,13))</f>
        <v/>
      </c>
      <c r="BQ16" s="147" t="str">
        <f>IF($F$47="","",HLOOKUP($F$47,$BF$4:$BL$29,13))</f>
        <v/>
      </c>
      <c r="BR16" s="147" t="str">
        <f>IF($F$52="","",HLOOKUP($F$52,$BF$4:$BL$29,13))</f>
        <v/>
      </c>
      <c r="BS16" s="147" t="str">
        <f>IF($F$57="","",HLOOKUP($F$57,$BF$4:$BL$29,13))</f>
        <v/>
      </c>
      <c r="BT16" s="147" t="str">
        <f>IF($F$62="","",HLOOKUP($F$62,$BF$4:$BL$29,13))</f>
        <v/>
      </c>
      <c r="BU16" s="147" t="str">
        <f>IF($F$67="","",HLOOKUP($F$67,$BF$4:$BL$29,13))</f>
        <v/>
      </c>
      <c r="BV16" s="31" t="str">
        <f>IF($F$70="","",HLOOKUP($F$70,$BF$4:$BL$29,13))</f>
        <v/>
      </c>
      <c r="BW16" s="31" t="str">
        <f>IF($F$71="","",HLOOKUP($F$71,$BF$4:$BL$29,13))</f>
        <v/>
      </c>
      <c r="BX16" s="31" t="str">
        <f>IF($F$72="","",HLOOKUP($F$72,$BF$4:$BL$29,13))</f>
        <v/>
      </c>
      <c r="BY16" s="31" t="str">
        <f>IF($F$73="","",HLOOKUP($F$73,$BF$4:$BL$29,13))</f>
        <v/>
      </c>
      <c r="BZ16" s="31" t="str">
        <f>IF($F$74="","",HLOOKUP($F$74,$BF$4:$BL$29,13))</f>
        <v/>
      </c>
      <c r="CA16" s="31"/>
      <c r="CB16" s="48"/>
      <c r="CC16" s="48"/>
      <c r="CE16" s="49"/>
      <c r="CF16" s="49"/>
    </row>
    <row r="17" spans="1:84" ht="12" customHeight="1" x14ac:dyDescent="0.15">
      <c r="A17" s="5"/>
      <c r="B17" s="352" t="s">
        <v>11</v>
      </c>
      <c r="C17" s="353"/>
      <c r="D17" s="1" t="s">
        <v>12</v>
      </c>
      <c r="E17" s="356" t="s">
        <v>30</v>
      </c>
      <c r="F17" s="357"/>
      <c r="G17" s="357"/>
      <c r="H17" s="357"/>
      <c r="I17" s="357"/>
      <c r="J17" s="357"/>
      <c r="K17" s="357"/>
      <c r="L17" s="357"/>
      <c r="M17" s="357"/>
      <c r="N17" s="357"/>
      <c r="O17" s="357"/>
      <c r="P17" s="358"/>
      <c r="Q17" s="359" t="s">
        <v>11</v>
      </c>
      <c r="R17" s="360"/>
      <c r="S17" s="1" t="s">
        <v>12</v>
      </c>
      <c r="T17" s="356" t="s">
        <v>29</v>
      </c>
      <c r="U17" s="357"/>
      <c r="V17" s="357"/>
      <c r="W17" s="357"/>
      <c r="X17" s="357"/>
      <c r="Y17" s="357"/>
      <c r="Z17" s="357"/>
      <c r="AA17" s="357"/>
      <c r="AB17" s="357"/>
      <c r="AC17" s="357"/>
      <c r="AD17" s="357"/>
      <c r="AE17" s="358"/>
      <c r="AF17" s="389" t="s">
        <v>77</v>
      </c>
      <c r="AG17" s="390"/>
      <c r="AH17" s="5"/>
      <c r="AI17" s="47"/>
      <c r="AJ17" s="45"/>
      <c r="AK17" s="4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172">
        <v>2014</v>
      </c>
      <c r="BB17" s="30">
        <v>14</v>
      </c>
      <c r="BC17" s="30" t="s">
        <v>175</v>
      </c>
      <c r="BE17" s="31" t="s">
        <v>158</v>
      </c>
      <c r="BF17" s="31" t="s">
        <v>242</v>
      </c>
      <c r="BG17" s="31" t="s">
        <v>243</v>
      </c>
      <c r="BH17" s="31"/>
      <c r="BI17" s="31" t="s">
        <v>244</v>
      </c>
      <c r="BJ17" s="31"/>
      <c r="BK17" s="31"/>
      <c r="BL17" s="31"/>
      <c r="BM17" s="31" t="str">
        <f>IF($F$27="","",HLOOKUP($F$27,$BF$4:$BL$29,14))</f>
        <v/>
      </c>
      <c r="BN17" s="147" t="str">
        <f>IF($F$32="","",HLOOKUP($F$32,$BF$4:$BL$29,14))</f>
        <v/>
      </c>
      <c r="BO17" s="147" t="str">
        <f>IF($F$37="","",HLOOKUP($F$37,$BF$4:$BL$29,14))</f>
        <v/>
      </c>
      <c r="BP17" s="147" t="str">
        <f>IF($F$42="","",HLOOKUP($F$42,$BF$4:$BL$29,14))</f>
        <v/>
      </c>
      <c r="BQ17" s="147" t="str">
        <f>IF($F$47="","",HLOOKUP($F$47,$BF$4:$BL$29,14))</f>
        <v/>
      </c>
      <c r="BR17" s="147" t="str">
        <f>IF($F$52="","",HLOOKUP($F$52,$BF$4:$BL$29,14))</f>
        <v/>
      </c>
      <c r="BS17" s="147" t="str">
        <f>IF($F$57="","",HLOOKUP($F$57,$BF$4:$BL$29,14))</f>
        <v/>
      </c>
      <c r="BT17" s="147" t="str">
        <f>IF($F$62="","",HLOOKUP($F$62,$BF$4:$BL$29,14))</f>
        <v/>
      </c>
      <c r="BU17" s="147" t="str">
        <f>IF($F$67="","",HLOOKUP($F$67,$BF$4:$BL$29,14))</f>
        <v/>
      </c>
      <c r="BV17" s="31" t="str">
        <f>IF($F$70="","",HLOOKUP($F$70,$BF$4:$BL$29,14))</f>
        <v/>
      </c>
      <c r="BW17" s="31" t="str">
        <f>IF($F$71="","",HLOOKUP($F$71,$BF$4:$BL$29,14))</f>
        <v/>
      </c>
      <c r="BX17" s="31" t="str">
        <f>IF($F$72="","",HLOOKUP($F$72,$BF$4:$BL$29,14))</f>
        <v/>
      </c>
      <c r="BY17" s="31" t="str">
        <f>IF($F$73="","",HLOOKUP($F$73,$BF$4:$BL$29,14))</f>
        <v/>
      </c>
      <c r="BZ17" s="31" t="str">
        <f>IF($F$74="","",HLOOKUP($F$74,$BF$4:$BL$29,14))</f>
        <v/>
      </c>
      <c r="CA17" s="31"/>
      <c r="CB17" s="48"/>
      <c r="CC17" s="48"/>
      <c r="CE17" s="49"/>
      <c r="CF17" s="49"/>
    </row>
    <row r="18" spans="1:84" ht="12" customHeight="1" x14ac:dyDescent="0.15">
      <c r="A18" s="5"/>
      <c r="B18" s="334"/>
      <c r="C18" s="335"/>
      <c r="D18" s="13"/>
      <c r="E18" s="289"/>
      <c r="F18" s="290"/>
      <c r="G18" s="290"/>
      <c r="H18" s="290"/>
      <c r="I18" s="290"/>
      <c r="J18" s="290"/>
      <c r="K18" s="290"/>
      <c r="L18" s="290"/>
      <c r="M18" s="290"/>
      <c r="N18" s="290"/>
      <c r="O18" s="290"/>
      <c r="P18" s="388"/>
      <c r="Q18" s="334"/>
      <c r="R18" s="335"/>
      <c r="S18" s="13"/>
      <c r="T18" s="289"/>
      <c r="U18" s="290"/>
      <c r="V18" s="290"/>
      <c r="W18" s="290"/>
      <c r="X18" s="290"/>
      <c r="Y18" s="290"/>
      <c r="Z18" s="290"/>
      <c r="AA18" s="290"/>
      <c r="AB18" s="290"/>
      <c r="AC18" s="290"/>
      <c r="AD18" s="290"/>
      <c r="AE18" s="388"/>
      <c r="AF18" s="5">
        <v>2024</v>
      </c>
      <c r="AG18" s="170" t="s">
        <v>427</v>
      </c>
      <c r="AH18" s="5"/>
      <c r="AI18" s="44"/>
      <c r="AJ18" s="45"/>
      <c r="AK18" s="4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172">
        <v>2013</v>
      </c>
      <c r="BB18" s="30">
        <v>15</v>
      </c>
      <c r="BE18" s="31" t="s">
        <v>159</v>
      </c>
      <c r="BF18" s="31" t="s">
        <v>245</v>
      </c>
      <c r="BG18" s="31" t="s">
        <v>246</v>
      </c>
      <c r="BH18" s="31"/>
      <c r="BI18" s="31" t="s">
        <v>247</v>
      </c>
      <c r="BJ18" s="31"/>
      <c r="BK18" s="31"/>
      <c r="BL18" s="31"/>
      <c r="BM18" s="31" t="str">
        <f>IF($F$27="","",HLOOKUP($F$27,$BF$4:$BL$29,15))</f>
        <v/>
      </c>
      <c r="BN18" s="147" t="str">
        <f>IF($F$32="","",HLOOKUP($F$32,$BF$4:$BL$29,15))</f>
        <v/>
      </c>
      <c r="BO18" s="147" t="str">
        <f>IF($F$37="","",HLOOKUP($F$37,$BF$4:$BL$29,15))</f>
        <v/>
      </c>
      <c r="BP18" s="147" t="str">
        <f>IF($F$42="","",HLOOKUP($F$42,$BF$4:$BL$29,15))</f>
        <v/>
      </c>
      <c r="BQ18" s="147" t="str">
        <f>IF($F$47="","",HLOOKUP($F$47,$BF$4:$BL$29,15))</f>
        <v/>
      </c>
      <c r="BR18" s="147" t="str">
        <f>IF($F$52="","",HLOOKUP($F$52,$BF$4:$BL$29,15))</f>
        <v/>
      </c>
      <c r="BS18" s="147" t="str">
        <f>IF($F$57="","",HLOOKUP($F$57,$BF$4:$BL$29,15))</f>
        <v/>
      </c>
      <c r="BT18" s="147" t="str">
        <f>IF($F$62="","",HLOOKUP($F$62,$BF$4:$BL$29,15))</f>
        <v/>
      </c>
      <c r="BU18" s="147" t="str">
        <f>IF($F$67="","",HLOOKUP($F$67,$BF$4:$BL$29,15))</f>
        <v/>
      </c>
      <c r="BV18" s="31" t="str">
        <f>IF($F$70="","",HLOOKUP($F$70,$BF$4:$BL$29,15))</f>
        <v/>
      </c>
      <c r="BW18" s="31" t="str">
        <f>IF($F$71="","",HLOOKUP($F$71,$BF$4:$BL$29,15))</f>
        <v/>
      </c>
      <c r="BX18" s="31" t="str">
        <f>IF($F$72="","",HLOOKUP($F$72,$BF$4:$BL$29,15))</f>
        <v/>
      </c>
      <c r="BY18" s="31" t="str">
        <f>IF($F$73="","",HLOOKUP($F$73,$BF$4:$BL$29,15))</f>
        <v/>
      </c>
      <c r="BZ18" s="31" t="str">
        <f>IF($F$74="","",HLOOKUP($F$74,$BF$4:$BL$29,15))</f>
        <v/>
      </c>
      <c r="CA18" s="31"/>
      <c r="CB18" s="48"/>
      <c r="CC18" s="48"/>
      <c r="CE18" s="49"/>
      <c r="CF18" s="49"/>
    </row>
    <row r="19" spans="1:84" ht="12" customHeight="1" x14ac:dyDescent="0.15">
      <c r="A19" s="5"/>
      <c r="B19" s="320"/>
      <c r="C19" s="321"/>
      <c r="D19" s="14"/>
      <c r="E19" s="224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56"/>
      <c r="Q19" s="320"/>
      <c r="R19" s="321"/>
      <c r="S19" s="14"/>
      <c r="T19" s="224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56"/>
      <c r="AF19" s="5">
        <v>2023</v>
      </c>
      <c r="AG19" s="170" t="s">
        <v>428</v>
      </c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172">
        <v>2012</v>
      </c>
      <c r="BB19" s="30">
        <v>16</v>
      </c>
      <c r="BE19" s="31" t="s">
        <v>160</v>
      </c>
      <c r="BF19" s="31" t="s">
        <v>248</v>
      </c>
      <c r="BG19" s="31" t="s">
        <v>249</v>
      </c>
      <c r="BH19" s="31"/>
      <c r="BI19" s="31" t="s">
        <v>262</v>
      </c>
      <c r="BJ19" s="31"/>
      <c r="BK19" s="31"/>
      <c r="BL19" s="31"/>
      <c r="BM19" s="31" t="str">
        <f>IF($F$27="","",HLOOKUP($F$27,$BF$4:$BL$29,16))</f>
        <v/>
      </c>
      <c r="BN19" s="147" t="str">
        <f>IF($F$32="","",HLOOKUP($F$32,$BF$4:$BL$29,16))</f>
        <v/>
      </c>
      <c r="BO19" s="147" t="str">
        <f>IF($F$37="","",HLOOKUP($F$37,$BF$4:$BL$29,16))</f>
        <v/>
      </c>
      <c r="BP19" s="147" t="str">
        <f>IF($F$42="","",HLOOKUP($F$42,$BF$4:$BL$29,16))</f>
        <v/>
      </c>
      <c r="BQ19" s="147" t="str">
        <f>IF($F$47="","",HLOOKUP($F$47,$BF$4:$BL$29,16))</f>
        <v/>
      </c>
      <c r="BR19" s="147" t="str">
        <f>IF($F$52="","",HLOOKUP($F$52,$BF$4:$BL$29,16))</f>
        <v/>
      </c>
      <c r="BS19" s="147" t="str">
        <f>IF($F$57="","",HLOOKUP($F$57,$BF$4:$BL$29,16))</f>
        <v/>
      </c>
      <c r="BT19" s="147" t="str">
        <f>IF($F$62="","",HLOOKUP($F$62,$BF$4:$BL$29,16))</f>
        <v/>
      </c>
      <c r="BU19" s="147" t="str">
        <f>IF($F$67="","",HLOOKUP($F$67,$BF$4:$BL$29,16))</f>
        <v/>
      </c>
      <c r="BV19" s="31" t="str">
        <f>IF($F$70="","",HLOOKUP($F$70,$BF$4:$BL$29,16))</f>
        <v/>
      </c>
      <c r="BW19" s="31" t="str">
        <f>IF($F$71="","",HLOOKUP($F$71,$BF$4:$BL$29,16))</f>
        <v/>
      </c>
      <c r="BX19" s="31" t="str">
        <f>IF($F$72="","",HLOOKUP($F$72,$BF$4:$BL$29,16))</f>
        <v/>
      </c>
      <c r="BY19" s="31" t="str">
        <f>IF($F$73="","",HLOOKUP($F$73,$BF$4:$BL$29,16))</f>
        <v/>
      </c>
      <c r="BZ19" s="31" t="str">
        <f>IF($F$74="","",HLOOKUP($F$74,$BF$4:$BL$29,16))</f>
        <v/>
      </c>
      <c r="CA19" s="31"/>
      <c r="CB19" s="48"/>
      <c r="CC19" s="48"/>
      <c r="CE19" s="49"/>
      <c r="CF19" s="49"/>
    </row>
    <row r="20" spans="1:84" x14ac:dyDescent="0.15">
      <c r="A20" s="5"/>
      <c r="B20" s="320"/>
      <c r="C20" s="321"/>
      <c r="D20" s="14"/>
      <c r="E20" s="224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56"/>
      <c r="Q20" s="320"/>
      <c r="R20" s="321"/>
      <c r="S20" s="14"/>
      <c r="T20" s="224"/>
      <c r="U20" s="225"/>
      <c r="V20" s="225"/>
      <c r="W20" s="225"/>
      <c r="X20" s="225"/>
      <c r="Y20" s="225"/>
      <c r="Z20" s="225"/>
      <c r="AA20" s="225"/>
      <c r="AB20" s="225"/>
      <c r="AC20" s="225"/>
      <c r="AD20" s="225"/>
      <c r="AE20" s="256"/>
      <c r="AF20" s="5">
        <v>2022</v>
      </c>
      <c r="AG20" s="170" t="s">
        <v>429</v>
      </c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172">
        <v>2011</v>
      </c>
      <c r="BB20" s="30">
        <v>17</v>
      </c>
      <c r="BC20" s="30" t="s">
        <v>303</v>
      </c>
      <c r="BE20" s="31" t="s">
        <v>161</v>
      </c>
      <c r="BF20" s="31" t="s">
        <v>250</v>
      </c>
      <c r="BG20" s="31"/>
      <c r="BH20" s="31"/>
      <c r="BI20" s="31" t="s">
        <v>251</v>
      </c>
      <c r="BJ20" s="31"/>
      <c r="BK20" s="31"/>
      <c r="BL20" s="31"/>
      <c r="BM20" s="31" t="str">
        <f>IF($F$27="","",HLOOKUP($F$27,$BF$4:$BL$29,17))</f>
        <v/>
      </c>
      <c r="BN20" s="147" t="str">
        <f>IF($F$32="","",HLOOKUP($F$32,$BF$4:$BL$29,17))</f>
        <v/>
      </c>
      <c r="BO20" s="147" t="str">
        <f>IF($F$37="","",HLOOKUP($F$37,$BF$4:$BL$29,17))</f>
        <v/>
      </c>
      <c r="BP20" s="147" t="str">
        <f>IF($F$42="","",HLOOKUP($F$42,$BF$4:$BL$29,17))</f>
        <v/>
      </c>
      <c r="BQ20" s="147" t="str">
        <f>IF($F$47="","",HLOOKUP($F$47,$BF$4:$BL$29,17))</f>
        <v/>
      </c>
      <c r="BR20" s="147" t="str">
        <f>IF($F$52="","",HLOOKUP($F$52,$BF$4:$BL$29,17))</f>
        <v/>
      </c>
      <c r="BS20" s="147" t="str">
        <f>IF($F$57="","",HLOOKUP($F$57,$BF$4:$BL$29,17))</f>
        <v/>
      </c>
      <c r="BT20" s="147" t="str">
        <f>IF($F$62="","",HLOOKUP($F$62,$BF$4:$BL$29,17))</f>
        <v/>
      </c>
      <c r="BU20" s="147" t="str">
        <f>IF($F$67="","",HLOOKUP($F$67,$BF$4:$BL$29,17))</f>
        <v/>
      </c>
      <c r="BV20" s="31" t="str">
        <f>IF($F$70="","",HLOOKUP($F$70,$BF$4:$BL$29,17))</f>
        <v/>
      </c>
      <c r="BW20" s="31" t="str">
        <f>IF($F$71="","",HLOOKUP($F$71,$BF$4:$BL$29,17))</f>
        <v/>
      </c>
      <c r="BX20" s="31" t="str">
        <f>IF($F$72="","",HLOOKUP($F$72,$BF$4:$BL$29,17))</f>
        <v/>
      </c>
      <c r="BY20" s="31" t="str">
        <f>IF($F$73="","",HLOOKUP($F$73,$BF$4:$BL$29,17))</f>
        <v/>
      </c>
      <c r="BZ20" s="31" t="str">
        <f>IF($F$74="","",HLOOKUP($F$74,$BF$4:$BL$29,17))</f>
        <v/>
      </c>
      <c r="CA20" s="31"/>
      <c r="CB20" s="48"/>
      <c r="CC20" s="48"/>
      <c r="CE20" s="49"/>
      <c r="CF20" s="49"/>
    </row>
    <row r="21" spans="1:84" x14ac:dyDescent="0.15">
      <c r="A21" s="5"/>
      <c r="B21" s="320"/>
      <c r="C21" s="321"/>
      <c r="D21" s="14"/>
      <c r="E21" s="224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56"/>
      <c r="Q21" s="320"/>
      <c r="R21" s="321"/>
      <c r="S21" s="14"/>
      <c r="T21" s="224"/>
      <c r="U21" s="225"/>
      <c r="V21" s="225"/>
      <c r="W21" s="225"/>
      <c r="X21" s="225"/>
      <c r="Y21" s="225"/>
      <c r="Z21" s="225"/>
      <c r="AA21" s="225"/>
      <c r="AB21" s="225"/>
      <c r="AC21" s="225"/>
      <c r="AD21" s="225"/>
      <c r="AE21" s="256"/>
      <c r="AF21" s="5">
        <v>2021</v>
      </c>
      <c r="AG21" s="170" t="s">
        <v>426</v>
      </c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172">
        <v>2010</v>
      </c>
      <c r="BB21" s="30">
        <v>18</v>
      </c>
      <c r="BC21" s="30" t="s">
        <v>304</v>
      </c>
      <c r="BE21" s="31" t="s">
        <v>162</v>
      </c>
      <c r="BF21" s="31" t="s">
        <v>263</v>
      </c>
      <c r="BG21" s="31"/>
      <c r="BH21" s="31"/>
      <c r="BI21" s="31" t="s">
        <v>252</v>
      </c>
      <c r="BJ21" s="31"/>
      <c r="BK21" s="31"/>
      <c r="BL21" s="31"/>
      <c r="BM21" s="31" t="str">
        <f>IF($F$27="","",HLOOKUP($F$27,$BF$4:$BL$29,18))</f>
        <v/>
      </c>
      <c r="BN21" s="147" t="str">
        <f>IF($F$32="","",HLOOKUP($F$32,$BF$4:$BL$29,18))</f>
        <v/>
      </c>
      <c r="BO21" s="147" t="str">
        <f>IF($F$37="","",HLOOKUP($F$37,$BF$4:$BL$29,18))</f>
        <v/>
      </c>
      <c r="BP21" s="147" t="str">
        <f>IF($F$42="","",HLOOKUP($F$42,$BF$4:$BL$29,18))</f>
        <v/>
      </c>
      <c r="BQ21" s="147" t="str">
        <f>IF($F$47="","",HLOOKUP($F$47,$BF$4:$BL$29,18))</f>
        <v/>
      </c>
      <c r="BR21" s="147" t="str">
        <f>IF($F$52="","",HLOOKUP($F$52,$BF$4:$BL$29,18))</f>
        <v/>
      </c>
      <c r="BS21" s="147" t="str">
        <f>IF($F$57="","",HLOOKUP($F$57,$BF$4:$BL$29,18))</f>
        <v/>
      </c>
      <c r="BT21" s="147" t="str">
        <f>IF($F$62="","",HLOOKUP($F$62,$BF$4:$BL$29,18))</f>
        <v/>
      </c>
      <c r="BU21" s="147" t="str">
        <f>IF($F$67="","",HLOOKUP($F$67,$BF$4:$BL$29,18))</f>
        <v/>
      </c>
      <c r="BV21" s="31" t="str">
        <f>IF($F$70="","",HLOOKUP($F$70,$BF$4:$BL$29,18))</f>
        <v/>
      </c>
      <c r="BW21" s="31" t="str">
        <f>IF($F$71="","",HLOOKUP($F$71,$BF$4:$BL$29,18))</f>
        <v/>
      </c>
      <c r="BX21" s="31" t="str">
        <f>IF($F$72="","",HLOOKUP($F$72,$BF$4:$BL$29,18))</f>
        <v/>
      </c>
      <c r="BY21" s="31" t="str">
        <f>IF($F$73="","",HLOOKUP($F$73,$BF$4:$BL$29,18))</f>
        <v/>
      </c>
      <c r="BZ21" s="31" t="str">
        <f>IF($F$74="","",HLOOKUP($F$74,$BF$4:$BL$29,18))</f>
        <v/>
      </c>
      <c r="CA21" s="31"/>
      <c r="CB21" s="48"/>
      <c r="CC21" s="48"/>
      <c r="CE21" s="49"/>
      <c r="CF21" s="49"/>
    </row>
    <row r="22" spans="1:84" x14ac:dyDescent="0.15">
      <c r="A22" s="5"/>
      <c r="B22" s="320"/>
      <c r="C22" s="321"/>
      <c r="D22" s="14"/>
      <c r="E22" s="224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56"/>
      <c r="Q22" s="320"/>
      <c r="R22" s="321"/>
      <c r="S22" s="14"/>
      <c r="T22" s="224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56"/>
      <c r="AF22" s="5">
        <v>2020</v>
      </c>
      <c r="AG22" s="170" t="s">
        <v>425</v>
      </c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172">
        <v>2009</v>
      </c>
      <c r="BB22" s="30">
        <v>19</v>
      </c>
      <c r="BC22" s="30" t="s">
        <v>305</v>
      </c>
      <c r="BE22" s="31" t="s">
        <v>163</v>
      </c>
      <c r="BF22" s="31" t="s">
        <v>253</v>
      </c>
      <c r="BG22" s="31"/>
      <c r="BH22" s="31"/>
      <c r="BI22" s="31" t="s">
        <v>301</v>
      </c>
      <c r="BJ22" s="31"/>
      <c r="BK22" s="31"/>
      <c r="BL22" s="31"/>
      <c r="BM22" s="31" t="str">
        <f>IF($F$27="","",HLOOKUP($F$27,$BF$4:$BL$29,19))</f>
        <v/>
      </c>
      <c r="BN22" s="147" t="str">
        <f>IF($F$32="","",HLOOKUP($F$32,$BF$4:$BL$29,19))</f>
        <v/>
      </c>
      <c r="BO22" s="147" t="str">
        <f>IF($F$37="","",HLOOKUP($F$37,$BF$4:$BL$29,19))</f>
        <v/>
      </c>
      <c r="BP22" s="147" t="str">
        <f>IF($F$42="","",HLOOKUP($F$42,$BF$4:$BL$29,19))</f>
        <v/>
      </c>
      <c r="BQ22" s="147" t="str">
        <f>IF($F$47="","",HLOOKUP($F$47,$BF$4:$BL$29,19))</f>
        <v/>
      </c>
      <c r="BR22" s="147" t="str">
        <f>IF($F$52="","",HLOOKUP($F$52,$BF$4:$BL$29,19))</f>
        <v/>
      </c>
      <c r="BS22" s="147" t="str">
        <f>IF($F$57="","",HLOOKUP($F$57,$BF$4:$BL$29,19))</f>
        <v/>
      </c>
      <c r="BT22" s="147" t="str">
        <f>IF($F$62="","",HLOOKUP($F$62,$BF$4:$BL$29,19))</f>
        <v/>
      </c>
      <c r="BU22" s="147" t="str">
        <f>IF($F$67="","",HLOOKUP($F$67,$BF$4:$BL$29,19))</f>
        <v/>
      </c>
      <c r="BV22" s="31" t="str">
        <f>IF($F$70="","",HLOOKUP($F$70,$BF$4:$BL$29,19))</f>
        <v/>
      </c>
      <c r="BW22" s="31" t="str">
        <f>IF($F$71="","",HLOOKUP($F$71,$BF$4:$BL$29,19))</f>
        <v/>
      </c>
      <c r="BX22" s="31" t="str">
        <f>IF($F$72="","",HLOOKUP($F$72,$BF$4:$BL$29,19))</f>
        <v/>
      </c>
      <c r="BY22" s="31" t="str">
        <f>IF($F$73="","",HLOOKUP($F$73,$BF$4:$BL$29,19))</f>
        <v/>
      </c>
      <c r="BZ22" s="31" t="str">
        <f>IF($F$74="","",HLOOKUP($F$74,$BF$4:$BL$29,19))</f>
        <v/>
      </c>
      <c r="CA22" s="31"/>
      <c r="CB22" s="48"/>
      <c r="CC22" s="48"/>
      <c r="CE22" s="49"/>
      <c r="CF22" s="49"/>
    </row>
    <row r="23" spans="1:84" x14ac:dyDescent="0.15">
      <c r="A23" s="5"/>
      <c r="B23" s="325"/>
      <c r="C23" s="326"/>
      <c r="D23" s="14"/>
      <c r="E23" s="322"/>
      <c r="F23" s="323"/>
      <c r="G23" s="323"/>
      <c r="H23" s="323"/>
      <c r="I23" s="323"/>
      <c r="J23" s="323"/>
      <c r="K23" s="323"/>
      <c r="L23" s="323"/>
      <c r="M23" s="323"/>
      <c r="N23" s="323"/>
      <c r="O23" s="323"/>
      <c r="P23" s="324"/>
      <c r="Q23" s="325"/>
      <c r="R23" s="326"/>
      <c r="S23" s="15"/>
      <c r="T23" s="322"/>
      <c r="U23" s="323"/>
      <c r="V23" s="323"/>
      <c r="W23" s="323"/>
      <c r="X23" s="323"/>
      <c r="Y23" s="323"/>
      <c r="Z23" s="323"/>
      <c r="AA23" s="323"/>
      <c r="AB23" s="323"/>
      <c r="AC23" s="323"/>
      <c r="AD23" s="323"/>
      <c r="AE23" s="324"/>
      <c r="AF23" s="5">
        <v>2019</v>
      </c>
      <c r="AG23" s="170" t="s">
        <v>430</v>
      </c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172">
        <v>2008</v>
      </c>
      <c r="BB23" s="30">
        <v>20</v>
      </c>
      <c r="BC23" s="30" t="s">
        <v>59</v>
      </c>
      <c r="BE23" s="31" t="s">
        <v>164</v>
      </c>
      <c r="BF23" s="31" t="s">
        <v>254</v>
      </c>
      <c r="BG23" s="31"/>
      <c r="BH23" s="31"/>
      <c r="BI23" s="31" t="s">
        <v>302</v>
      </c>
      <c r="BJ23" s="31"/>
      <c r="BK23" s="31"/>
      <c r="BL23" s="31"/>
      <c r="BM23" s="31" t="str">
        <f>IF($F$27="","",HLOOKUP($F$27,$BF$4:$BL$29,20))</f>
        <v/>
      </c>
      <c r="BN23" s="147" t="str">
        <f>IF($F$32="","",HLOOKUP($F$32,$BF$4:$BL$29,20))</f>
        <v/>
      </c>
      <c r="BO23" s="147" t="str">
        <f>IF($F$37="","",HLOOKUP($F$37,$BF$4:$BL$29,20))</f>
        <v/>
      </c>
      <c r="BP23" s="147" t="str">
        <f>IF($F$42="","",HLOOKUP($F$42,$BF$4:$BL$29,20))</f>
        <v/>
      </c>
      <c r="BQ23" s="147" t="str">
        <f>IF($F$47="","",HLOOKUP($F$47,$BF$4:$BL$29,20))</f>
        <v/>
      </c>
      <c r="BR23" s="147" t="str">
        <f>IF($F$52="","",HLOOKUP($F$52,$BF$4:$BL$29,20))</f>
        <v/>
      </c>
      <c r="BS23" s="147" t="str">
        <f>IF($F$57="","",HLOOKUP($F$57,$BF$4:$BL$29,20))</f>
        <v/>
      </c>
      <c r="BT23" s="147" t="str">
        <f>IF($F$62="","",HLOOKUP($F$62,$BF$4:$BL$29,20))</f>
        <v/>
      </c>
      <c r="BU23" s="147" t="str">
        <f>IF($F$67="","",HLOOKUP($F$67,$BF$4:$BL$29,20))</f>
        <v/>
      </c>
      <c r="BV23" s="31" t="str">
        <f>IF($F$70="","",HLOOKUP($F$70,$BF$4:$BL$29,20))</f>
        <v/>
      </c>
      <c r="BW23" s="31" t="str">
        <f>IF($F$71="","",HLOOKUP($F$71,$BF$4:$BL$29,20))</f>
        <v/>
      </c>
      <c r="BX23" s="31" t="str">
        <f>IF($F$72="","",HLOOKUP($F$72,$BF$4:$BL$29,20))</f>
        <v/>
      </c>
      <c r="BY23" s="31" t="str">
        <f>IF($F$73="","",HLOOKUP($F$73,$BF$4:$BL$29,20))</f>
        <v/>
      </c>
      <c r="BZ23" s="31" t="str">
        <f>IF($F$74="","",HLOOKUP($F$74,$BF$4:$BL$29,20))</f>
        <v/>
      </c>
      <c r="CA23" s="31"/>
      <c r="CB23" s="48"/>
      <c r="CC23" s="48"/>
      <c r="CE23" s="49"/>
      <c r="CF23" s="49"/>
    </row>
    <row r="24" spans="1:84" x14ac:dyDescent="0.15">
      <c r="A24" s="5"/>
      <c r="B24" s="346" t="s">
        <v>334</v>
      </c>
      <c r="C24" s="347"/>
      <c r="D24" s="347"/>
      <c r="E24" s="347"/>
      <c r="F24" s="347"/>
      <c r="G24" s="347"/>
      <c r="H24" s="347"/>
      <c r="I24" s="347"/>
      <c r="J24" s="347"/>
      <c r="K24" s="347"/>
      <c r="L24" s="347"/>
      <c r="M24" s="347"/>
      <c r="N24" s="347"/>
      <c r="O24" s="347"/>
      <c r="P24" s="347"/>
      <c r="Q24" s="347"/>
      <c r="R24" s="347"/>
      <c r="S24" s="347"/>
      <c r="T24" s="347"/>
      <c r="U24" s="347"/>
      <c r="V24" s="347"/>
      <c r="W24" s="347"/>
      <c r="X24" s="347"/>
      <c r="Y24" s="347"/>
      <c r="Z24" s="347"/>
      <c r="AA24" s="347"/>
      <c r="AB24" s="347"/>
      <c r="AC24" s="347"/>
      <c r="AD24" s="347"/>
      <c r="AE24" s="348"/>
      <c r="AF24" s="5">
        <v>2019</v>
      </c>
      <c r="AG24" s="18" t="s">
        <v>419</v>
      </c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172">
        <v>2007</v>
      </c>
      <c r="BB24" s="30">
        <v>21</v>
      </c>
      <c r="BC24" s="30" t="s">
        <v>37</v>
      </c>
      <c r="BE24" s="31" t="s">
        <v>361</v>
      </c>
      <c r="BF24" s="31" t="s">
        <v>255</v>
      </c>
      <c r="BG24" s="31"/>
      <c r="BH24" s="31"/>
      <c r="BI24" s="31"/>
      <c r="BJ24" s="31"/>
      <c r="BK24" s="31"/>
      <c r="BL24" s="31"/>
      <c r="BM24" s="31" t="str">
        <f>IF($F$27="","",HLOOKUP($F$27,$BF$4:$BL$29,21))</f>
        <v/>
      </c>
      <c r="BN24" s="147" t="str">
        <f>IF($F$32="","",HLOOKUP($F$32,$BF$4:$BL$29,21))</f>
        <v/>
      </c>
      <c r="BO24" s="147" t="str">
        <f>IF($F$37="","",HLOOKUP($F$37,$BF$4:$BL$29,21))</f>
        <v/>
      </c>
      <c r="BP24" s="147" t="str">
        <f>IF($F$42="","",HLOOKUP($F$42,$BF$4:$BL$29,21))</f>
        <v/>
      </c>
      <c r="BQ24" s="147" t="str">
        <f>IF($F$47="","",HLOOKUP($F$47,$BF$4:$BL$29,21))</f>
        <v/>
      </c>
      <c r="BR24" s="147" t="str">
        <f>IF($F$52="","",HLOOKUP($F$52,$BF$4:$BL$29,21))</f>
        <v/>
      </c>
      <c r="BS24" s="147" t="str">
        <f>IF($F$57="","",HLOOKUP($F$57,$BF$4:$BL$29,21))</f>
        <v/>
      </c>
      <c r="BT24" s="147" t="str">
        <f>IF($F$62="","",HLOOKUP($F$62,$BF$4:$BL$29,21))</f>
        <v/>
      </c>
      <c r="BU24" s="147" t="str">
        <f>IF($F$67="","",HLOOKUP($F$67,$BF$4:$BL$29,21))</f>
        <v/>
      </c>
      <c r="BV24" s="31" t="str">
        <f>IF($F$70="","",HLOOKUP($F$70,$BF$4:$BL$29,21))</f>
        <v/>
      </c>
      <c r="BW24" s="31" t="str">
        <f>IF($F$71="","",HLOOKUP($F$71,$BF$4:$BL$29,21))</f>
        <v/>
      </c>
      <c r="BX24" s="31" t="str">
        <f>IF($F$72="","",HLOOKUP($F$72,$BF$4:$BL$29,21))</f>
        <v/>
      </c>
      <c r="BY24" s="31" t="str">
        <f>IF($F$73="","",HLOOKUP($F$73,$BF$4:$BL$29,21))</f>
        <v/>
      </c>
      <c r="BZ24" s="31" t="str">
        <f>IF($F$74="","",HLOOKUP($F$74,$BF$4:$BL$29,21))</f>
        <v/>
      </c>
      <c r="CA24" s="31"/>
      <c r="CB24" s="48"/>
      <c r="CC24" s="48"/>
      <c r="CE24" s="49"/>
      <c r="CF24" s="49"/>
    </row>
    <row r="25" spans="1:84" x14ac:dyDescent="0.15">
      <c r="A25" s="137">
        <f>IF(COUNTIF($AJ$49:$AJ$89,AJ49)&gt;1,AM49,AK49)*5-4</f>
        <v>1</v>
      </c>
      <c r="B25" s="228"/>
      <c r="C25" s="229"/>
      <c r="D25" s="4" t="s">
        <v>11</v>
      </c>
      <c r="E25" s="149"/>
      <c r="F25" s="4" t="s">
        <v>12</v>
      </c>
      <c r="G25" s="4" t="s">
        <v>291</v>
      </c>
      <c r="H25" s="230"/>
      <c r="I25" s="230"/>
      <c r="J25" s="4" t="s">
        <v>11</v>
      </c>
      <c r="K25" s="149"/>
      <c r="L25" s="4" t="s">
        <v>12</v>
      </c>
      <c r="M25" s="231"/>
      <c r="N25" s="232"/>
      <c r="O25" s="233" t="s">
        <v>335</v>
      </c>
      <c r="P25" s="234"/>
      <c r="Q25" s="235"/>
      <c r="R25" s="201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3"/>
      <c r="AF25" s="5">
        <v>2018</v>
      </c>
      <c r="AG25" s="18" t="s">
        <v>420</v>
      </c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172">
        <v>2006</v>
      </c>
      <c r="BB25" s="30">
        <v>22</v>
      </c>
      <c r="BC25" s="30" t="s">
        <v>38</v>
      </c>
      <c r="BE25" s="31" t="s">
        <v>362</v>
      </c>
      <c r="BF25" s="31"/>
      <c r="BG25" s="31"/>
      <c r="BH25" s="31"/>
      <c r="BI25" s="31"/>
      <c r="BJ25" s="31"/>
      <c r="BK25" s="31"/>
      <c r="BL25" s="31"/>
      <c r="BM25" s="31" t="str">
        <f>IF($F$27="","",HLOOKUP($F$27,$BF$4:$BL$29,22))</f>
        <v/>
      </c>
      <c r="BN25" s="147" t="str">
        <f>IF($F$32="","",HLOOKUP($F$32,$BF$4:$BL$29,22))</f>
        <v/>
      </c>
      <c r="BO25" s="147" t="str">
        <f>IF($F$37="","",HLOOKUP($F$37,$BF$4:$BL$29,22))</f>
        <v/>
      </c>
      <c r="BP25" s="147" t="str">
        <f>IF($F$42="","",HLOOKUP($F$42,$BF$4:$BL$29,22))</f>
        <v/>
      </c>
      <c r="BQ25" s="147" t="str">
        <f>IF($F$47="","",HLOOKUP($F$47,$BF$4:$BL$29,22))</f>
        <v/>
      </c>
      <c r="BR25" s="147" t="str">
        <f>IF($F$52="","",HLOOKUP($F$52,$BF$4:$BL$29,22))</f>
        <v/>
      </c>
      <c r="BS25" s="147" t="str">
        <f>IF($F$57="","",HLOOKUP($F$57,$BF$4:$BL$29,22))</f>
        <v/>
      </c>
      <c r="BT25" s="147" t="str">
        <f>IF($F$62="","",HLOOKUP($F$62,$BF$4:$BL$29,22))</f>
        <v/>
      </c>
      <c r="BU25" s="147" t="str">
        <f>IF($F$67="","",HLOOKUP($F$67,$BF$4:$BL$29,22))</f>
        <v/>
      </c>
      <c r="BV25" s="31" t="str">
        <f>IF($F$70="","",HLOOKUP($F$70,$BF$4:$BL$29,22))</f>
        <v/>
      </c>
      <c r="BW25" s="31" t="str">
        <f>IF($F$71="","",HLOOKUP($F$71,$BF$4:$BL$29,22))</f>
        <v/>
      </c>
      <c r="BX25" s="31" t="str">
        <f>IF($F$72="","",HLOOKUP($F$72,$BF$4:$BL$29,22))</f>
        <v/>
      </c>
      <c r="BY25" s="31" t="str">
        <f>IF($F$73="","",HLOOKUP($F$73,$BF$4:$BL$29,22))</f>
        <v/>
      </c>
      <c r="BZ25" s="31" t="str">
        <f>IF($F$74="","",HLOOKUP($F$74,$BF$4:$BL$29,22))</f>
        <v/>
      </c>
      <c r="CA25" s="31"/>
      <c r="CB25" s="48"/>
      <c r="CC25" s="48"/>
      <c r="CE25" s="49"/>
      <c r="CF25" s="49"/>
    </row>
    <row r="26" spans="1:84" x14ac:dyDescent="0.15">
      <c r="A26" s="137">
        <f>A25+1</f>
        <v>2</v>
      </c>
      <c r="B26" s="204" t="s">
        <v>23</v>
      </c>
      <c r="C26" s="205"/>
      <c r="D26" s="180"/>
      <c r="E26" s="181"/>
      <c r="F26" s="181"/>
      <c r="G26" s="181"/>
      <c r="H26" s="181"/>
      <c r="I26" s="181"/>
      <c r="J26" s="181"/>
      <c r="K26" s="181"/>
      <c r="L26" s="181"/>
      <c r="M26" s="181"/>
      <c r="N26" s="192"/>
      <c r="O26" s="215" t="s">
        <v>336</v>
      </c>
      <c r="P26" s="217"/>
      <c r="Q26" s="218"/>
      <c r="R26" s="195"/>
      <c r="S26" s="196"/>
      <c r="T26" s="196"/>
      <c r="U26" s="181"/>
      <c r="V26" s="181"/>
      <c r="W26" s="181"/>
      <c r="X26" s="181"/>
      <c r="Y26" s="181"/>
      <c r="Z26" s="181"/>
      <c r="AA26" s="181"/>
      <c r="AB26" s="181"/>
      <c r="AC26" s="181"/>
      <c r="AD26" s="181"/>
      <c r="AE26" s="182"/>
      <c r="AF26" s="5">
        <v>2017</v>
      </c>
      <c r="AG26" s="18" t="s">
        <v>421</v>
      </c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72">
        <v>2005</v>
      </c>
      <c r="BB26" s="30">
        <v>23</v>
      </c>
      <c r="BC26" s="30" t="s">
        <v>39</v>
      </c>
      <c r="BE26" s="31" t="s">
        <v>165</v>
      </c>
      <c r="BF26" s="31"/>
      <c r="BG26" s="31"/>
      <c r="BH26" s="31"/>
      <c r="BI26" s="31"/>
      <c r="BJ26" s="31"/>
      <c r="BK26" s="31"/>
      <c r="BL26" s="31"/>
      <c r="BM26" s="31" t="str">
        <f>IF($F$27="","",HLOOKUP($F$27,$BF$4:$BL$29,23))</f>
        <v/>
      </c>
      <c r="BN26" s="147" t="str">
        <f>IF($F$32="","",HLOOKUP($F$32,$BF$4:$BL$29,23))</f>
        <v/>
      </c>
      <c r="BO26" s="147" t="str">
        <f>IF($F$37="","",HLOOKUP($F$37,$BF$4:$BL$29,23))</f>
        <v/>
      </c>
      <c r="BP26" s="147" t="str">
        <f>IF($F$42="","",HLOOKUP($F$42,$BF$4:$BL$29,23))</f>
        <v/>
      </c>
      <c r="BQ26" s="147" t="str">
        <f>IF($F$47="","",HLOOKUP($F$47,$BF$4:$BL$29,23))</f>
        <v/>
      </c>
      <c r="BR26" s="147" t="str">
        <f>IF($F$52="","",HLOOKUP($F$52,$BF$4:$BL$29,23))</f>
        <v/>
      </c>
      <c r="BS26" s="147" t="str">
        <f>IF($F$57="","",HLOOKUP($F$57,$BF$4:$BL$29,23))</f>
        <v/>
      </c>
      <c r="BT26" s="147" t="str">
        <f>IF($F$62="","",HLOOKUP($F$62,$BF$4:$BL$29,23))</f>
        <v/>
      </c>
      <c r="BU26" s="147" t="str">
        <f>IF($F$67="","",HLOOKUP($F$67,$BF$4:$BL$29,23))</f>
        <v/>
      </c>
      <c r="BV26" s="31" t="str">
        <f>IF($F$70="","",HLOOKUP($F$70,$BF$4:$BL$29,23))</f>
        <v/>
      </c>
      <c r="BW26" s="31" t="str">
        <f>IF($F$71="","",HLOOKUP($F$71,$BF$4:$BL$29,23))</f>
        <v/>
      </c>
      <c r="BX26" s="31" t="str">
        <f>IF($F$72="","",HLOOKUP($F$72,$BF$4:$BL$29,23))</f>
        <v/>
      </c>
      <c r="BY26" s="31" t="str">
        <f>IF($F$73="","",HLOOKUP($F$73,$BF$4:$BL$29,23))</f>
        <v/>
      </c>
      <c r="BZ26" s="31" t="str">
        <f>IF($F$74="","",HLOOKUP($F$74,$BF$4:$BL$29,23))</f>
        <v/>
      </c>
      <c r="CA26" s="31"/>
      <c r="CB26" s="48"/>
      <c r="CC26" s="48"/>
      <c r="CE26" s="49"/>
      <c r="CF26" s="49"/>
    </row>
    <row r="27" spans="1:84" x14ac:dyDescent="0.15">
      <c r="A27" s="137">
        <f>A26+1</f>
        <v>3</v>
      </c>
      <c r="B27" s="211" t="s">
        <v>24</v>
      </c>
      <c r="C27" s="212"/>
      <c r="D27" s="215" t="s">
        <v>138</v>
      </c>
      <c r="E27" s="216"/>
      <c r="F27" s="180"/>
      <c r="G27" s="181"/>
      <c r="H27" s="181"/>
      <c r="I27" s="181"/>
      <c r="J27" s="181"/>
      <c r="K27" s="181"/>
      <c r="L27" s="181"/>
      <c r="M27" s="181"/>
      <c r="N27" s="192"/>
      <c r="O27" s="215" t="s">
        <v>13</v>
      </c>
      <c r="P27" s="217"/>
      <c r="Q27" s="218"/>
      <c r="R27" s="316"/>
      <c r="S27" s="316"/>
      <c r="T27" s="316"/>
      <c r="U27" s="215" t="s">
        <v>337</v>
      </c>
      <c r="V27" s="218"/>
      <c r="W27" s="219"/>
      <c r="X27" s="193"/>
      <c r="Y27" s="193"/>
      <c r="Z27" s="150" t="s">
        <v>338</v>
      </c>
      <c r="AA27" s="193"/>
      <c r="AB27" s="193"/>
      <c r="AC27" s="193"/>
      <c r="AD27" s="193"/>
      <c r="AE27" s="194"/>
      <c r="AF27" s="5">
        <v>2016</v>
      </c>
      <c r="AG27" s="18" t="s">
        <v>422</v>
      </c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172">
        <v>2004</v>
      </c>
      <c r="BB27" s="30">
        <v>24</v>
      </c>
      <c r="BC27" s="30" t="s">
        <v>44</v>
      </c>
      <c r="BE27" s="31" t="s">
        <v>166</v>
      </c>
      <c r="BF27" s="31"/>
      <c r="BG27" s="31"/>
      <c r="BH27" s="31"/>
      <c r="BI27" s="31"/>
      <c r="BJ27" s="31"/>
      <c r="BK27" s="31"/>
      <c r="BL27" s="31"/>
      <c r="BM27" s="31" t="str">
        <f>IF($F$27="","",HLOOKUP($F$27,$BF$4:$BL$29,24))</f>
        <v/>
      </c>
      <c r="BN27" s="147" t="str">
        <f>IF($F$32="","",HLOOKUP($F$32,$BF$4:$BL$29,24))</f>
        <v/>
      </c>
      <c r="BO27" s="147" t="str">
        <f>IF($F$37="","",HLOOKUP($F$37,$BF$4:$BL$29,24))</f>
        <v/>
      </c>
      <c r="BP27" s="147" t="str">
        <f>IF($F$42="","",HLOOKUP($F$42,$BF$4:$BL$29,24))</f>
        <v/>
      </c>
      <c r="BQ27" s="147" t="str">
        <f>IF($F$47="","",HLOOKUP($F$47,$BF$4:$BL$29,24))</f>
        <v/>
      </c>
      <c r="BR27" s="147" t="str">
        <f>IF($F$52="","",HLOOKUP($F$52,$BF$4:$BL$29,24))</f>
        <v/>
      </c>
      <c r="BS27" s="147" t="str">
        <f>IF($F$57="","",HLOOKUP($F$57,$BF$4:$BL$29,24))</f>
        <v/>
      </c>
      <c r="BT27" s="147" t="str">
        <f>IF($F$62="","",HLOOKUP($F$62,$BF$4:$BL$29,24))</f>
        <v/>
      </c>
      <c r="BU27" s="147" t="str">
        <f>IF($F$67="","",HLOOKUP($F$67,$BF$4:$BL$29,24))</f>
        <v/>
      </c>
      <c r="BV27" s="31" t="str">
        <f>IF($F$70="","",HLOOKUP($F$70,$BF$4:$BL$29,24))</f>
        <v/>
      </c>
      <c r="BW27" s="31" t="str">
        <f>IF($F$71="","",HLOOKUP($F$71,$BF$4:$BL$29,24))</f>
        <v/>
      </c>
      <c r="BX27" s="31" t="str">
        <f>IF($F$72="","",HLOOKUP($F$72,$BF$4:$BL$29,24))</f>
        <v/>
      </c>
      <c r="BY27" s="31" t="str">
        <f>IF($F$73="","",HLOOKUP($F$73,$BF$4:$BL$29,24))</f>
        <v/>
      </c>
      <c r="BZ27" s="31" t="str">
        <f>IF($F$74="","",HLOOKUP($F$74,$BF$4:$BL$29,24))</f>
        <v/>
      </c>
      <c r="CA27" s="31"/>
      <c r="CB27" s="48"/>
      <c r="CC27" s="48"/>
      <c r="CE27" s="49"/>
      <c r="CF27" s="49"/>
    </row>
    <row r="28" spans="1:84" ht="12" customHeight="1" x14ac:dyDescent="0.15">
      <c r="A28" s="137">
        <f>A27+1</f>
        <v>4</v>
      </c>
      <c r="B28" s="213"/>
      <c r="C28" s="214"/>
      <c r="D28" s="198" t="s">
        <v>139</v>
      </c>
      <c r="E28" s="200"/>
      <c r="F28" s="195"/>
      <c r="G28" s="196"/>
      <c r="H28" s="196"/>
      <c r="I28" s="196"/>
      <c r="J28" s="196"/>
      <c r="K28" s="196"/>
      <c r="L28" s="196"/>
      <c r="M28" s="196"/>
      <c r="N28" s="197"/>
      <c r="O28" s="198" t="s">
        <v>339</v>
      </c>
      <c r="P28" s="199"/>
      <c r="Q28" s="200"/>
      <c r="R28" s="151"/>
      <c r="S28" s="151"/>
      <c r="T28" s="151"/>
      <c r="U28" s="151"/>
      <c r="V28" s="152"/>
      <c r="W28" s="180"/>
      <c r="X28" s="181"/>
      <c r="Y28" s="192"/>
      <c r="Z28" s="180"/>
      <c r="AA28" s="181"/>
      <c r="AB28" s="192"/>
      <c r="AC28" s="181"/>
      <c r="AD28" s="181"/>
      <c r="AE28" s="182"/>
      <c r="AF28" s="5">
        <v>2015</v>
      </c>
      <c r="AG28" s="18" t="s">
        <v>423</v>
      </c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172">
        <v>2003</v>
      </c>
      <c r="BB28" s="30">
        <v>25</v>
      </c>
      <c r="BC28" s="30" t="s">
        <v>40</v>
      </c>
      <c r="BE28" s="31" t="s">
        <v>167</v>
      </c>
      <c r="BF28" s="31"/>
      <c r="BG28" s="31"/>
      <c r="BH28" s="31"/>
      <c r="BI28" s="31"/>
      <c r="BJ28" s="31"/>
      <c r="BK28" s="31"/>
      <c r="BL28" s="31"/>
      <c r="BM28" s="31" t="str">
        <f>IF($F$27="","",HLOOKUP($F$27,$BF$4:$BL$29,25))</f>
        <v/>
      </c>
      <c r="BN28" s="147" t="str">
        <f>IF($F$32="","",HLOOKUP($F$32,$BF$4:$BL$29,25))</f>
        <v/>
      </c>
      <c r="BO28" s="147" t="str">
        <f>IF($F$37="","",HLOOKUP($F$37,$BF$4:$BL$29,25))</f>
        <v/>
      </c>
      <c r="BP28" s="147" t="str">
        <f>IF($F$42="","",HLOOKUP($F$42,$BF$4:$BL$29,25))</f>
        <v/>
      </c>
      <c r="BQ28" s="147" t="str">
        <f>IF($F$47="","",HLOOKUP($F$47,$BF$4:$BL$29,25))</f>
        <v/>
      </c>
      <c r="BR28" s="147" t="str">
        <f>IF($F$52="","",HLOOKUP($F$52,$BF$4:$BL$29,25))</f>
        <v/>
      </c>
      <c r="BS28" s="147" t="str">
        <f>IF($F$57="","",HLOOKUP($F$57,$BF$4:$BL$29,25))</f>
        <v/>
      </c>
      <c r="BT28" s="147" t="str">
        <f>IF($F$62="","",HLOOKUP($F$62,$BF$4:$BL$29,25))</f>
        <v/>
      </c>
      <c r="BU28" s="147" t="str">
        <f>IF($F$67="","",HLOOKUP($F$67,$BF$4:$BL$29,25))</f>
        <v/>
      </c>
      <c r="BV28" s="31" t="str">
        <f>IF($F$70="","",HLOOKUP($F$70,$BF$4:$BL$29,25))</f>
        <v/>
      </c>
      <c r="BW28" s="31" t="str">
        <f>IF($F$71="","",HLOOKUP($F$71,$BF$4:$BL$29,25))</f>
        <v/>
      </c>
      <c r="BX28" s="31" t="str">
        <f>IF($F$72="","",HLOOKUP($F$72,$BF$4:$BL$29,25))</f>
        <v/>
      </c>
      <c r="BY28" s="31" t="str">
        <f>IF($F$73="","",HLOOKUP($F$73,$BF$4:$BL$29,25))</f>
        <v/>
      </c>
      <c r="BZ28" s="31" t="str">
        <f>IF($F$74="","",HLOOKUP($F$74,$BF$4:$BL$29,25))</f>
        <v/>
      </c>
      <c r="CA28" s="31"/>
      <c r="CB28" s="48"/>
      <c r="CC28" s="48"/>
      <c r="CE28" s="49"/>
      <c r="CF28" s="49"/>
    </row>
    <row r="29" spans="1:84" ht="36" customHeight="1" x14ac:dyDescent="0.15">
      <c r="A29" s="137">
        <f>A28+1</f>
        <v>5</v>
      </c>
      <c r="B29" s="206" t="s">
        <v>340</v>
      </c>
      <c r="C29" s="207"/>
      <c r="D29" s="208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/>
      <c r="AE29" s="210"/>
      <c r="AF29" s="5">
        <v>2014</v>
      </c>
      <c r="AG29" s="18" t="s">
        <v>424</v>
      </c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172">
        <v>2002</v>
      </c>
      <c r="BB29" s="30">
        <v>26</v>
      </c>
      <c r="BC29" s="30" t="s">
        <v>41</v>
      </c>
      <c r="BE29" s="31" t="s">
        <v>360</v>
      </c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48"/>
      <c r="CC29" s="48"/>
      <c r="CE29" s="49"/>
      <c r="CF29" s="49"/>
    </row>
    <row r="30" spans="1:84" ht="12" customHeight="1" x14ac:dyDescent="0.15">
      <c r="A30" s="137">
        <f>IF(COUNTIF($AJ$49:$AJ$89,AJ54)&gt;1,AM54,AK54)*5-4</f>
        <v>6</v>
      </c>
      <c r="B30" s="228"/>
      <c r="C30" s="229"/>
      <c r="D30" s="4" t="s">
        <v>11</v>
      </c>
      <c r="E30" s="149"/>
      <c r="F30" s="4" t="s">
        <v>12</v>
      </c>
      <c r="G30" s="4" t="s">
        <v>291</v>
      </c>
      <c r="H30" s="230"/>
      <c r="I30" s="230"/>
      <c r="J30" s="4" t="s">
        <v>11</v>
      </c>
      <c r="K30" s="149"/>
      <c r="L30" s="4" t="s">
        <v>12</v>
      </c>
      <c r="M30" s="231"/>
      <c r="N30" s="232"/>
      <c r="O30" s="233" t="s">
        <v>335</v>
      </c>
      <c r="P30" s="234"/>
      <c r="Q30" s="235"/>
      <c r="R30" s="201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3"/>
      <c r="AF30" s="5">
        <v>2013</v>
      </c>
      <c r="AG30" s="18" t="s">
        <v>281</v>
      </c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172">
        <v>2001</v>
      </c>
      <c r="BB30" s="30">
        <v>27</v>
      </c>
      <c r="BC30" s="30" t="s">
        <v>42</v>
      </c>
      <c r="BE30" s="31" t="s">
        <v>168</v>
      </c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48"/>
      <c r="CC30" s="48"/>
      <c r="CE30" s="49"/>
      <c r="CF30" s="49"/>
    </row>
    <row r="31" spans="1:84" ht="12" customHeight="1" x14ac:dyDescent="0.15">
      <c r="A31" s="137">
        <f>A30+1</f>
        <v>7</v>
      </c>
      <c r="B31" s="204" t="s">
        <v>23</v>
      </c>
      <c r="C31" s="205"/>
      <c r="D31" s="180"/>
      <c r="E31" s="181"/>
      <c r="F31" s="181"/>
      <c r="G31" s="181"/>
      <c r="H31" s="181"/>
      <c r="I31" s="181"/>
      <c r="J31" s="181"/>
      <c r="K31" s="181"/>
      <c r="L31" s="181"/>
      <c r="M31" s="181"/>
      <c r="N31" s="192"/>
      <c r="O31" s="215" t="s">
        <v>336</v>
      </c>
      <c r="P31" s="217"/>
      <c r="Q31" s="218"/>
      <c r="R31" s="195"/>
      <c r="S31" s="196"/>
      <c r="T31" s="196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2"/>
      <c r="AF31" s="5">
        <v>2012</v>
      </c>
      <c r="AG31" s="18" t="s">
        <v>280</v>
      </c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172">
        <v>2000</v>
      </c>
      <c r="BB31" s="30">
        <v>28</v>
      </c>
      <c r="BC31" s="30" t="s">
        <v>43</v>
      </c>
      <c r="BE31" s="31" t="s">
        <v>169</v>
      </c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48"/>
      <c r="CC31" s="48"/>
      <c r="CE31" s="49"/>
      <c r="CF31" s="49"/>
    </row>
    <row r="32" spans="1:84" ht="12" customHeight="1" x14ac:dyDescent="0.15">
      <c r="A32" s="137">
        <f>A31+1</f>
        <v>8</v>
      </c>
      <c r="B32" s="211" t="s">
        <v>24</v>
      </c>
      <c r="C32" s="212"/>
      <c r="D32" s="215" t="s">
        <v>138</v>
      </c>
      <c r="E32" s="216"/>
      <c r="F32" s="180"/>
      <c r="G32" s="181"/>
      <c r="H32" s="181"/>
      <c r="I32" s="181"/>
      <c r="J32" s="181"/>
      <c r="K32" s="181"/>
      <c r="L32" s="181"/>
      <c r="M32" s="181"/>
      <c r="N32" s="192"/>
      <c r="O32" s="215" t="s">
        <v>13</v>
      </c>
      <c r="P32" s="217"/>
      <c r="Q32" s="218"/>
      <c r="R32" s="316"/>
      <c r="S32" s="316"/>
      <c r="T32" s="316"/>
      <c r="U32" s="215" t="s">
        <v>337</v>
      </c>
      <c r="V32" s="218"/>
      <c r="W32" s="219"/>
      <c r="X32" s="193"/>
      <c r="Y32" s="193"/>
      <c r="Z32" s="150" t="s">
        <v>338</v>
      </c>
      <c r="AA32" s="193"/>
      <c r="AB32" s="193"/>
      <c r="AC32" s="193"/>
      <c r="AD32" s="193"/>
      <c r="AE32" s="194"/>
      <c r="AF32" s="5">
        <v>2011</v>
      </c>
      <c r="AG32" s="18" t="s">
        <v>279</v>
      </c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172">
        <v>1999</v>
      </c>
      <c r="BB32" s="30">
        <v>29</v>
      </c>
      <c r="BE32" s="31"/>
      <c r="BF32" s="31"/>
      <c r="BG32" s="31" t="s">
        <v>416</v>
      </c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48"/>
      <c r="CC32" s="48"/>
      <c r="CE32" s="30"/>
      <c r="CF32" s="30"/>
    </row>
    <row r="33" spans="1:81" ht="12" customHeight="1" x14ac:dyDescent="0.15">
      <c r="A33" s="137">
        <f>A32+1</f>
        <v>9</v>
      </c>
      <c r="B33" s="213"/>
      <c r="C33" s="214"/>
      <c r="D33" s="198" t="s">
        <v>139</v>
      </c>
      <c r="E33" s="200"/>
      <c r="F33" s="195"/>
      <c r="G33" s="196"/>
      <c r="H33" s="196"/>
      <c r="I33" s="196"/>
      <c r="J33" s="196"/>
      <c r="K33" s="196"/>
      <c r="L33" s="196"/>
      <c r="M33" s="196"/>
      <c r="N33" s="197"/>
      <c r="O33" s="198" t="s">
        <v>339</v>
      </c>
      <c r="P33" s="199"/>
      <c r="Q33" s="200"/>
      <c r="R33" s="151"/>
      <c r="S33" s="151"/>
      <c r="T33" s="151"/>
      <c r="U33" s="151"/>
      <c r="V33" s="152"/>
      <c r="W33" s="180"/>
      <c r="X33" s="181"/>
      <c r="Y33" s="192"/>
      <c r="Z33" s="180"/>
      <c r="AA33" s="181"/>
      <c r="AB33" s="192"/>
      <c r="AC33" s="181"/>
      <c r="AD33" s="181"/>
      <c r="AE33" s="182"/>
      <c r="AF33" s="5">
        <v>2010</v>
      </c>
      <c r="AG33" s="18" t="s">
        <v>278</v>
      </c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172">
        <v>1998</v>
      </c>
      <c r="BB33" s="30">
        <v>30</v>
      </c>
      <c r="BC33" s="30" t="s">
        <v>129</v>
      </c>
      <c r="BE33" s="31"/>
      <c r="BF33" s="31"/>
      <c r="BG33" s="31" t="s">
        <v>417</v>
      </c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48"/>
      <c r="CC33" s="48"/>
    </row>
    <row r="34" spans="1:81" ht="36" customHeight="1" x14ac:dyDescent="0.15">
      <c r="A34" s="137">
        <f>A33+1</f>
        <v>10</v>
      </c>
      <c r="B34" s="206" t="s">
        <v>340</v>
      </c>
      <c r="C34" s="207"/>
      <c r="D34" s="208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/>
      <c r="AE34" s="210"/>
      <c r="AF34" s="5">
        <v>2009</v>
      </c>
      <c r="AG34" s="18" t="s">
        <v>277</v>
      </c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172">
        <v>1997</v>
      </c>
      <c r="BB34" s="30">
        <v>31</v>
      </c>
      <c r="BC34" s="30" t="s">
        <v>130</v>
      </c>
      <c r="BG34" s="30" t="s">
        <v>53</v>
      </c>
    </row>
    <row r="35" spans="1:81" ht="12" customHeight="1" x14ac:dyDescent="0.15">
      <c r="A35" s="137">
        <f>IF(COUNTIF($AJ$49:$AJ$89,AJ59)&gt;1,AM59,AK59)*5-4</f>
        <v>11</v>
      </c>
      <c r="B35" s="228"/>
      <c r="C35" s="229"/>
      <c r="D35" s="4" t="s">
        <v>11</v>
      </c>
      <c r="E35" s="149"/>
      <c r="F35" s="4" t="s">
        <v>12</v>
      </c>
      <c r="G35" s="4" t="s">
        <v>291</v>
      </c>
      <c r="H35" s="230"/>
      <c r="I35" s="230"/>
      <c r="J35" s="4" t="s">
        <v>11</v>
      </c>
      <c r="K35" s="149"/>
      <c r="L35" s="4" t="s">
        <v>12</v>
      </c>
      <c r="M35" s="231"/>
      <c r="N35" s="232"/>
      <c r="O35" s="233" t="s">
        <v>335</v>
      </c>
      <c r="P35" s="234"/>
      <c r="Q35" s="235"/>
      <c r="R35" s="201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3"/>
      <c r="AF35" s="5">
        <v>2008</v>
      </c>
      <c r="AG35" s="18" t="s">
        <v>267</v>
      </c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172">
        <v>1996</v>
      </c>
      <c r="BB35" s="30">
        <v>32</v>
      </c>
      <c r="BC35" s="30" t="s">
        <v>45</v>
      </c>
    </row>
    <row r="36" spans="1:81" ht="12" customHeight="1" x14ac:dyDescent="0.15">
      <c r="A36" s="137">
        <f>A35+1</f>
        <v>12</v>
      </c>
      <c r="B36" s="204" t="s">
        <v>23</v>
      </c>
      <c r="C36" s="205"/>
      <c r="D36" s="180"/>
      <c r="E36" s="181"/>
      <c r="F36" s="181"/>
      <c r="G36" s="181"/>
      <c r="H36" s="181"/>
      <c r="I36" s="181"/>
      <c r="J36" s="181"/>
      <c r="K36" s="181"/>
      <c r="L36" s="181"/>
      <c r="M36" s="181"/>
      <c r="N36" s="192"/>
      <c r="O36" s="215" t="s">
        <v>336</v>
      </c>
      <c r="P36" s="217"/>
      <c r="Q36" s="218"/>
      <c r="R36" s="195"/>
      <c r="S36" s="196"/>
      <c r="T36" s="196"/>
      <c r="U36" s="181"/>
      <c r="V36" s="181"/>
      <c r="W36" s="181"/>
      <c r="X36" s="181"/>
      <c r="Y36" s="181"/>
      <c r="Z36" s="181"/>
      <c r="AA36" s="181"/>
      <c r="AB36" s="181"/>
      <c r="AC36" s="181"/>
      <c r="AD36" s="181"/>
      <c r="AE36" s="182"/>
      <c r="AF36" s="5">
        <v>2007</v>
      </c>
      <c r="AG36" s="18" t="s">
        <v>124</v>
      </c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172">
        <v>1995</v>
      </c>
      <c r="BB36" s="30">
        <v>33</v>
      </c>
      <c r="BE36" s="29" t="b">
        <v>0</v>
      </c>
      <c r="BF36" s="30" t="s">
        <v>141</v>
      </c>
      <c r="BG36" s="30" t="s">
        <v>306</v>
      </c>
    </row>
    <row r="37" spans="1:81" ht="12" customHeight="1" x14ac:dyDescent="0.15">
      <c r="A37" s="137">
        <f>A36+1</f>
        <v>13</v>
      </c>
      <c r="B37" s="211" t="s">
        <v>24</v>
      </c>
      <c r="C37" s="212"/>
      <c r="D37" s="215" t="s">
        <v>138</v>
      </c>
      <c r="E37" s="216"/>
      <c r="F37" s="180"/>
      <c r="G37" s="181"/>
      <c r="H37" s="181"/>
      <c r="I37" s="181"/>
      <c r="J37" s="181"/>
      <c r="K37" s="181"/>
      <c r="L37" s="181"/>
      <c r="M37" s="181"/>
      <c r="N37" s="192"/>
      <c r="O37" s="215" t="s">
        <v>13</v>
      </c>
      <c r="P37" s="217"/>
      <c r="Q37" s="218"/>
      <c r="R37" s="316"/>
      <c r="S37" s="316"/>
      <c r="T37" s="316"/>
      <c r="U37" s="215" t="s">
        <v>337</v>
      </c>
      <c r="V37" s="218"/>
      <c r="W37" s="219"/>
      <c r="X37" s="193"/>
      <c r="Y37" s="193"/>
      <c r="Z37" s="150" t="s">
        <v>338</v>
      </c>
      <c r="AA37" s="193"/>
      <c r="AB37" s="193"/>
      <c r="AC37" s="193"/>
      <c r="AD37" s="193"/>
      <c r="AE37" s="194"/>
      <c r="AF37" s="5">
        <v>2006</v>
      </c>
      <c r="AG37" s="18" t="s">
        <v>123</v>
      </c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172">
        <v>1994</v>
      </c>
      <c r="BB37" s="30">
        <v>34</v>
      </c>
      <c r="BC37" s="30" t="s">
        <v>53</v>
      </c>
      <c r="BE37" s="29" t="b">
        <v>0</v>
      </c>
      <c r="BF37" s="30" t="s">
        <v>363</v>
      </c>
      <c r="BG37" s="30" t="s">
        <v>307</v>
      </c>
    </row>
    <row r="38" spans="1:81" ht="12" customHeight="1" x14ac:dyDescent="0.15">
      <c r="A38" s="137">
        <f>A37+1</f>
        <v>14</v>
      </c>
      <c r="B38" s="213"/>
      <c r="C38" s="214"/>
      <c r="D38" s="198" t="s">
        <v>139</v>
      </c>
      <c r="E38" s="200"/>
      <c r="F38" s="195"/>
      <c r="G38" s="196"/>
      <c r="H38" s="196"/>
      <c r="I38" s="196"/>
      <c r="J38" s="196"/>
      <c r="K38" s="196"/>
      <c r="L38" s="196"/>
      <c r="M38" s="196"/>
      <c r="N38" s="197"/>
      <c r="O38" s="198" t="s">
        <v>339</v>
      </c>
      <c r="P38" s="199"/>
      <c r="Q38" s="200"/>
      <c r="R38" s="151"/>
      <c r="S38" s="151"/>
      <c r="T38" s="151"/>
      <c r="U38" s="151"/>
      <c r="V38" s="152"/>
      <c r="W38" s="180"/>
      <c r="X38" s="181"/>
      <c r="Y38" s="192"/>
      <c r="Z38" s="180"/>
      <c r="AA38" s="181"/>
      <c r="AB38" s="192"/>
      <c r="AC38" s="181"/>
      <c r="AD38" s="181"/>
      <c r="AE38" s="182"/>
      <c r="AF38" s="5">
        <v>2005</v>
      </c>
      <c r="AG38" s="18" t="s">
        <v>78</v>
      </c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172">
        <v>1993</v>
      </c>
      <c r="BB38" s="30">
        <v>35</v>
      </c>
      <c r="BC38" s="30" t="s">
        <v>54</v>
      </c>
      <c r="BE38" s="29" t="b">
        <v>0</v>
      </c>
      <c r="BF38" s="30" t="s">
        <v>364</v>
      </c>
      <c r="BG38" s="30" t="s">
        <v>53</v>
      </c>
    </row>
    <row r="39" spans="1:81" ht="36" customHeight="1" x14ac:dyDescent="0.15">
      <c r="A39" s="137">
        <f>A38+1</f>
        <v>15</v>
      </c>
      <c r="B39" s="206" t="s">
        <v>340</v>
      </c>
      <c r="C39" s="207"/>
      <c r="D39" s="208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10"/>
      <c r="AF39" s="5">
        <v>2004</v>
      </c>
      <c r="AG39" s="18" t="s">
        <v>79</v>
      </c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172">
        <v>1992</v>
      </c>
      <c r="BC39" s="30" t="s">
        <v>55</v>
      </c>
      <c r="BE39" s="29" t="b">
        <v>0</v>
      </c>
      <c r="BF39" s="30" t="s">
        <v>365</v>
      </c>
    </row>
    <row r="40" spans="1:81" ht="12" customHeight="1" x14ac:dyDescent="0.15">
      <c r="A40" s="137">
        <f>IF(COUNTIF($AJ$49:$AJ$89,AJ64)&gt;1,AM64,AK64)*5-4</f>
        <v>16</v>
      </c>
      <c r="B40" s="228"/>
      <c r="C40" s="229"/>
      <c r="D40" s="4" t="s">
        <v>11</v>
      </c>
      <c r="E40" s="149"/>
      <c r="F40" s="4" t="s">
        <v>12</v>
      </c>
      <c r="G40" s="4" t="s">
        <v>291</v>
      </c>
      <c r="H40" s="230"/>
      <c r="I40" s="230"/>
      <c r="J40" s="4" t="s">
        <v>11</v>
      </c>
      <c r="K40" s="149"/>
      <c r="L40" s="4" t="s">
        <v>12</v>
      </c>
      <c r="M40" s="231"/>
      <c r="N40" s="232"/>
      <c r="O40" s="233" t="s">
        <v>335</v>
      </c>
      <c r="P40" s="234"/>
      <c r="Q40" s="235"/>
      <c r="R40" s="201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3"/>
      <c r="AF40" s="5">
        <v>2003</v>
      </c>
      <c r="AG40" s="18" t="s">
        <v>80</v>
      </c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172">
        <v>1991</v>
      </c>
      <c r="BC40" s="30" t="s">
        <v>56</v>
      </c>
      <c r="BE40" s="29" t="b">
        <v>0</v>
      </c>
      <c r="BF40" s="30" t="s">
        <v>366</v>
      </c>
      <c r="BG40" s="30" t="s">
        <v>309</v>
      </c>
    </row>
    <row r="41" spans="1:81" ht="12" customHeight="1" x14ac:dyDescent="0.15">
      <c r="A41" s="137">
        <f>A40+1</f>
        <v>17</v>
      </c>
      <c r="B41" s="204" t="s">
        <v>23</v>
      </c>
      <c r="C41" s="205"/>
      <c r="D41" s="180"/>
      <c r="E41" s="181"/>
      <c r="F41" s="181"/>
      <c r="G41" s="181"/>
      <c r="H41" s="181"/>
      <c r="I41" s="181"/>
      <c r="J41" s="181"/>
      <c r="K41" s="181"/>
      <c r="L41" s="181"/>
      <c r="M41" s="181"/>
      <c r="N41" s="192"/>
      <c r="O41" s="215" t="s">
        <v>336</v>
      </c>
      <c r="P41" s="217"/>
      <c r="Q41" s="218"/>
      <c r="R41" s="195"/>
      <c r="S41" s="196"/>
      <c r="T41" s="196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2"/>
      <c r="AF41" s="5">
        <v>2002</v>
      </c>
      <c r="AG41" s="18" t="s">
        <v>81</v>
      </c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172">
        <v>1990</v>
      </c>
      <c r="BC41" s="30" t="s">
        <v>58</v>
      </c>
      <c r="BE41" s="29" t="b">
        <v>0</v>
      </c>
      <c r="BF41" s="30" t="s">
        <v>367</v>
      </c>
      <c r="BG41" s="30" t="s">
        <v>308</v>
      </c>
    </row>
    <row r="42" spans="1:81" ht="12" customHeight="1" x14ac:dyDescent="0.15">
      <c r="A42" s="137">
        <f>A41+1</f>
        <v>18</v>
      </c>
      <c r="B42" s="211" t="s">
        <v>24</v>
      </c>
      <c r="C42" s="212"/>
      <c r="D42" s="215" t="s">
        <v>138</v>
      </c>
      <c r="E42" s="216"/>
      <c r="F42" s="180"/>
      <c r="G42" s="181"/>
      <c r="H42" s="181"/>
      <c r="I42" s="181"/>
      <c r="J42" s="181"/>
      <c r="K42" s="181"/>
      <c r="L42" s="181"/>
      <c r="M42" s="181"/>
      <c r="N42" s="192"/>
      <c r="O42" s="215" t="s">
        <v>13</v>
      </c>
      <c r="P42" s="217"/>
      <c r="Q42" s="218"/>
      <c r="R42" s="316"/>
      <c r="S42" s="316"/>
      <c r="T42" s="316"/>
      <c r="U42" s="215" t="s">
        <v>337</v>
      </c>
      <c r="V42" s="218"/>
      <c r="W42" s="219"/>
      <c r="X42" s="193"/>
      <c r="Y42" s="193"/>
      <c r="Z42" s="150" t="s">
        <v>338</v>
      </c>
      <c r="AA42" s="193"/>
      <c r="AB42" s="193"/>
      <c r="AC42" s="193"/>
      <c r="AD42" s="193"/>
      <c r="AE42" s="194"/>
      <c r="AF42" s="5">
        <v>2001</v>
      </c>
      <c r="AG42" s="18" t="s">
        <v>82</v>
      </c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172">
        <v>1989</v>
      </c>
      <c r="BC42" s="30" t="s">
        <v>57</v>
      </c>
      <c r="BE42" s="29" t="b">
        <v>0</v>
      </c>
      <c r="BF42" s="30" t="s">
        <v>142</v>
      </c>
      <c r="BG42" s="30" t="s">
        <v>53</v>
      </c>
    </row>
    <row r="43" spans="1:81" ht="12" customHeight="1" x14ac:dyDescent="0.15">
      <c r="A43" s="137">
        <f>A42+1</f>
        <v>19</v>
      </c>
      <c r="B43" s="213"/>
      <c r="C43" s="214"/>
      <c r="D43" s="198" t="s">
        <v>139</v>
      </c>
      <c r="E43" s="200"/>
      <c r="F43" s="195"/>
      <c r="G43" s="196"/>
      <c r="H43" s="196"/>
      <c r="I43" s="196"/>
      <c r="J43" s="196"/>
      <c r="K43" s="196"/>
      <c r="L43" s="196"/>
      <c r="M43" s="196"/>
      <c r="N43" s="197"/>
      <c r="O43" s="198" t="s">
        <v>339</v>
      </c>
      <c r="P43" s="199"/>
      <c r="Q43" s="200"/>
      <c r="R43" s="151"/>
      <c r="S43" s="151"/>
      <c r="T43" s="151"/>
      <c r="U43" s="151"/>
      <c r="V43" s="152"/>
      <c r="W43" s="180"/>
      <c r="X43" s="181"/>
      <c r="Y43" s="192"/>
      <c r="Z43" s="180"/>
      <c r="AA43" s="181"/>
      <c r="AB43" s="192"/>
      <c r="AC43" s="181"/>
      <c r="AD43" s="181"/>
      <c r="AE43" s="182"/>
      <c r="AF43" s="5">
        <v>2000</v>
      </c>
      <c r="AG43" s="18" t="s">
        <v>83</v>
      </c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172">
        <v>1988</v>
      </c>
      <c r="BE43" s="29" t="b">
        <v>0</v>
      </c>
      <c r="BF43" s="30" t="s">
        <v>368</v>
      </c>
    </row>
    <row r="44" spans="1:81" ht="36" customHeight="1" x14ac:dyDescent="0.15">
      <c r="A44" s="137">
        <f>A43+1</f>
        <v>20</v>
      </c>
      <c r="B44" s="206" t="s">
        <v>340</v>
      </c>
      <c r="C44" s="207"/>
      <c r="D44" s="208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10"/>
      <c r="AF44" s="5">
        <v>1999</v>
      </c>
      <c r="AG44" s="18" t="s">
        <v>84</v>
      </c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172">
        <v>1987</v>
      </c>
      <c r="BE44" s="29" t="b">
        <v>0</v>
      </c>
      <c r="BF44" s="30" t="s">
        <v>369</v>
      </c>
    </row>
    <row r="45" spans="1:81" ht="12" customHeight="1" x14ac:dyDescent="0.15">
      <c r="A45" s="137">
        <f>IF(COUNTIF($AJ$49:$AJ$89,AJ69)&gt;1,AM69,AK69)*5-4</f>
        <v>21</v>
      </c>
      <c r="B45" s="228"/>
      <c r="C45" s="229"/>
      <c r="D45" s="4" t="s">
        <v>11</v>
      </c>
      <c r="E45" s="149"/>
      <c r="F45" s="4" t="s">
        <v>12</v>
      </c>
      <c r="G45" s="4" t="s">
        <v>291</v>
      </c>
      <c r="H45" s="230"/>
      <c r="I45" s="230"/>
      <c r="J45" s="4" t="s">
        <v>11</v>
      </c>
      <c r="K45" s="149"/>
      <c r="L45" s="4" t="s">
        <v>12</v>
      </c>
      <c r="M45" s="231"/>
      <c r="N45" s="232"/>
      <c r="O45" s="233" t="s">
        <v>335</v>
      </c>
      <c r="P45" s="234"/>
      <c r="Q45" s="235"/>
      <c r="R45" s="201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3"/>
      <c r="AF45" s="5">
        <v>1998</v>
      </c>
      <c r="AG45" s="18" t="s">
        <v>85</v>
      </c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172">
        <v>1986</v>
      </c>
      <c r="BC45" s="30" t="s">
        <v>132</v>
      </c>
      <c r="BE45" s="29" t="b">
        <v>0</v>
      </c>
      <c r="BF45" s="30" t="s">
        <v>370</v>
      </c>
    </row>
    <row r="46" spans="1:81" ht="12" customHeight="1" x14ac:dyDescent="0.15">
      <c r="A46" s="137">
        <f>A45+1</f>
        <v>22</v>
      </c>
      <c r="B46" s="204" t="s">
        <v>23</v>
      </c>
      <c r="C46" s="205"/>
      <c r="D46" s="180"/>
      <c r="E46" s="181"/>
      <c r="F46" s="181"/>
      <c r="G46" s="181"/>
      <c r="H46" s="181"/>
      <c r="I46" s="181"/>
      <c r="J46" s="181"/>
      <c r="K46" s="181"/>
      <c r="L46" s="181"/>
      <c r="M46" s="181"/>
      <c r="N46" s="192"/>
      <c r="O46" s="215" t="s">
        <v>336</v>
      </c>
      <c r="P46" s="217"/>
      <c r="Q46" s="218"/>
      <c r="R46" s="195"/>
      <c r="S46" s="196"/>
      <c r="T46" s="196"/>
      <c r="U46" s="181"/>
      <c r="V46" s="181"/>
      <c r="W46" s="181"/>
      <c r="X46" s="181"/>
      <c r="Y46" s="181"/>
      <c r="Z46" s="181"/>
      <c r="AA46" s="181"/>
      <c r="AB46" s="181"/>
      <c r="AC46" s="181"/>
      <c r="AD46" s="181"/>
      <c r="AE46" s="182"/>
      <c r="AF46" s="5">
        <v>1997</v>
      </c>
      <c r="AG46" s="18" t="s">
        <v>86</v>
      </c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172">
        <v>1985</v>
      </c>
      <c r="BC46" s="30" t="s">
        <v>131</v>
      </c>
      <c r="BE46" s="29" t="b">
        <v>0</v>
      </c>
      <c r="BF46" s="30" t="s">
        <v>371</v>
      </c>
    </row>
    <row r="47" spans="1:81" ht="12" customHeight="1" x14ac:dyDescent="0.15">
      <c r="A47" s="137">
        <f>A46+1</f>
        <v>23</v>
      </c>
      <c r="B47" s="211" t="s">
        <v>24</v>
      </c>
      <c r="C47" s="212"/>
      <c r="D47" s="215" t="s">
        <v>138</v>
      </c>
      <c r="E47" s="216"/>
      <c r="F47" s="180"/>
      <c r="G47" s="181"/>
      <c r="H47" s="181"/>
      <c r="I47" s="181"/>
      <c r="J47" s="181"/>
      <c r="K47" s="181"/>
      <c r="L47" s="181"/>
      <c r="M47" s="181"/>
      <c r="N47" s="192"/>
      <c r="O47" s="215" t="s">
        <v>13</v>
      </c>
      <c r="P47" s="217"/>
      <c r="Q47" s="218"/>
      <c r="R47" s="316"/>
      <c r="S47" s="316"/>
      <c r="T47" s="316"/>
      <c r="U47" s="215" t="s">
        <v>337</v>
      </c>
      <c r="V47" s="218"/>
      <c r="W47" s="219"/>
      <c r="X47" s="193"/>
      <c r="Y47" s="193"/>
      <c r="Z47" s="150" t="s">
        <v>338</v>
      </c>
      <c r="AA47" s="193"/>
      <c r="AB47" s="193"/>
      <c r="AC47" s="193"/>
      <c r="AD47" s="193"/>
      <c r="AE47" s="194"/>
      <c r="AF47" s="5">
        <v>1996</v>
      </c>
      <c r="AG47" s="18" t="s">
        <v>87</v>
      </c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172">
        <v>1984</v>
      </c>
      <c r="BC47" s="30" t="s">
        <v>133</v>
      </c>
      <c r="BE47" s="29" t="b">
        <v>0</v>
      </c>
      <c r="BF47" s="30" t="s">
        <v>372</v>
      </c>
    </row>
    <row r="48" spans="1:81" ht="12" customHeight="1" x14ac:dyDescent="0.15">
      <c r="A48" s="137">
        <f>A47+1</f>
        <v>24</v>
      </c>
      <c r="B48" s="213"/>
      <c r="C48" s="214"/>
      <c r="D48" s="198" t="s">
        <v>139</v>
      </c>
      <c r="E48" s="200"/>
      <c r="F48" s="195"/>
      <c r="G48" s="196"/>
      <c r="H48" s="196"/>
      <c r="I48" s="196"/>
      <c r="J48" s="196"/>
      <c r="K48" s="196"/>
      <c r="L48" s="196"/>
      <c r="M48" s="196"/>
      <c r="N48" s="197"/>
      <c r="O48" s="198" t="s">
        <v>339</v>
      </c>
      <c r="P48" s="199"/>
      <c r="Q48" s="200"/>
      <c r="R48" s="151"/>
      <c r="S48" s="151"/>
      <c r="T48" s="151"/>
      <c r="U48" s="151"/>
      <c r="V48" s="152"/>
      <c r="W48" s="180"/>
      <c r="X48" s="181"/>
      <c r="Y48" s="192"/>
      <c r="Z48" s="180"/>
      <c r="AA48" s="181"/>
      <c r="AB48" s="192"/>
      <c r="AC48" s="181"/>
      <c r="AD48" s="181"/>
      <c r="AE48" s="182"/>
      <c r="AF48" s="5">
        <v>1995</v>
      </c>
      <c r="AG48" s="18" t="s">
        <v>88</v>
      </c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172">
        <v>1983</v>
      </c>
      <c r="BC48" s="30" t="s">
        <v>134</v>
      </c>
      <c r="BE48" s="29" t="b">
        <v>0</v>
      </c>
      <c r="BF48" s="30" t="s">
        <v>373</v>
      </c>
    </row>
    <row r="49" spans="1:58" ht="36" customHeight="1" x14ac:dyDescent="0.15">
      <c r="A49" s="137">
        <f>A48+1</f>
        <v>25</v>
      </c>
      <c r="B49" s="206" t="s">
        <v>340</v>
      </c>
      <c r="C49" s="207"/>
      <c r="D49" s="208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  <c r="AA49" s="209"/>
      <c r="AB49" s="209"/>
      <c r="AC49" s="209"/>
      <c r="AD49" s="209"/>
      <c r="AE49" s="210"/>
      <c r="AF49" s="5">
        <v>1994</v>
      </c>
      <c r="AG49" s="18" t="s">
        <v>89</v>
      </c>
      <c r="AH49" s="5"/>
      <c r="AI49" s="5"/>
      <c r="AJ49" s="138">
        <f>IF(ISERROR(DATE($B$25,$E$25,1))=TRUE,9,DATE($B$25,$E$25,1))</f>
        <v>9</v>
      </c>
      <c r="AK49" s="138">
        <f>RANK(AJ49,$AJ$49:$AJ$89,0)</f>
        <v>1</v>
      </c>
      <c r="AL49" s="138">
        <f>IF(AND($AJ$49&gt;10,ISERROR(DATE($H$25,$K$25,1))=TRUE),99999,IF(ISERROR(DATE($H$25,$K$25,1))=TRUE,9,DATE($H$25,$K$25,1)))</f>
        <v>9</v>
      </c>
      <c r="AM49" s="138">
        <f>RANK(AL49,$AL$49:$AL$89,0)</f>
        <v>1</v>
      </c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172">
        <v>1982</v>
      </c>
      <c r="BC49" s="30" t="s">
        <v>135</v>
      </c>
      <c r="BE49" s="29" t="b">
        <v>0</v>
      </c>
      <c r="BF49" s="30" t="s">
        <v>374</v>
      </c>
    </row>
    <row r="50" spans="1:58" ht="12" customHeight="1" x14ac:dyDescent="0.15">
      <c r="A50" s="137">
        <f>IF(COUNTIF($AJ$49:$AJ$89,AJ74)&gt;1,AM74,AK74)*5-4</f>
        <v>26</v>
      </c>
      <c r="B50" s="228"/>
      <c r="C50" s="229"/>
      <c r="D50" s="4" t="s">
        <v>11</v>
      </c>
      <c r="E50" s="149"/>
      <c r="F50" s="4" t="s">
        <v>12</v>
      </c>
      <c r="G50" s="4" t="s">
        <v>291</v>
      </c>
      <c r="H50" s="230"/>
      <c r="I50" s="230"/>
      <c r="J50" s="4" t="s">
        <v>11</v>
      </c>
      <c r="K50" s="149"/>
      <c r="L50" s="4" t="s">
        <v>12</v>
      </c>
      <c r="M50" s="231"/>
      <c r="N50" s="232"/>
      <c r="O50" s="233" t="s">
        <v>335</v>
      </c>
      <c r="P50" s="234"/>
      <c r="Q50" s="235"/>
      <c r="R50" s="201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3"/>
      <c r="AF50" s="5">
        <v>1993</v>
      </c>
      <c r="AG50" s="18" t="s">
        <v>90</v>
      </c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172">
        <v>1981</v>
      </c>
      <c r="BC50" s="30" t="s">
        <v>136</v>
      </c>
      <c r="BE50" s="29" t="b">
        <v>0</v>
      </c>
      <c r="BF50" s="30" t="s">
        <v>375</v>
      </c>
    </row>
    <row r="51" spans="1:58" ht="12" customHeight="1" x14ac:dyDescent="0.15">
      <c r="A51" s="137">
        <f>A50+1</f>
        <v>27</v>
      </c>
      <c r="B51" s="204" t="s">
        <v>23</v>
      </c>
      <c r="C51" s="205"/>
      <c r="D51" s="180"/>
      <c r="E51" s="181"/>
      <c r="F51" s="181"/>
      <c r="G51" s="181"/>
      <c r="H51" s="181"/>
      <c r="I51" s="181"/>
      <c r="J51" s="181"/>
      <c r="K51" s="181"/>
      <c r="L51" s="181"/>
      <c r="M51" s="181"/>
      <c r="N51" s="192"/>
      <c r="O51" s="215" t="s">
        <v>336</v>
      </c>
      <c r="P51" s="217"/>
      <c r="Q51" s="218"/>
      <c r="R51" s="195"/>
      <c r="S51" s="196"/>
      <c r="T51" s="196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2"/>
      <c r="AF51" s="5">
        <v>1992</v>
      </c>
      <c r="AG51" s="18" t="s">
        <v>91</v>
      </c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172">
        <v>1980</v>
      </c>
      <c r="BC51" s="30" t="s">
        <v>137</v>
      </c>
      <c r="BE51" s="29" t="b">
        <v>0</v>
      </c>
      <c r="BF51" s="30" t="s">
        <v>376</v>
      </c>
    </row>
    <row r="52" spans="1:58" ht="12" customHeight="1" x14ac:dyDescent="0.15">
      <c r="A52" s="137">
        <f>A51+1</f>
        <v>28</v>
      </c>
      <c r="B52" s="211" t="s">
        <v>24</v>
      </c>
      <c r="C52" s="212"/>
      <c r="D52" s="215" t="s">
        <v>138</v>
      </c>
      <c r="E52" s="216"/>
      <c r="F52" s="180"/>
      <c r="G52" s="181"/>
      <c r="H52" s="181"/>
      <c r="I52" s="181"/>
      <c r="J52" s="181"/>
      <c r="K52" s="181"/>
      <c r="L52" s="181"/>
      <c r="M52" s="181"/>
      <c r="N52" s="192"/>
      <c r="O52" s="215" t="s">
        <v>13</v>
      </c>
      <c r="P52" s="217"/>
      <c r="Q52" s="218"/>
      <c r="R52" s="316"/>
      <c r="S52" s="316"/>
      <c r="T52" s="316"/>
      <c r="U52" s="215" t="s">
        <v>337</v>
      </c>
      <c r="V52" s="218"/>
      <c r="W52" s="219"/>
      <c r="X52" s="193"/>
      <c r="Y52" s="193"/>
      <c r="Z52" s="150" t="s">
        <v>338</v>
      </c>
      <c r="AA52" s="193"/>
      <c r="AB52" s="193"/>
      <c r="AC52" s="193"/>
      <c r="AD52" s="193"/>
      <c r="AE52" s="194"/>
      <c r="AF52" s="5">
        <v>1991</v>
      </c>
      <c r="AG52" s="18" t="s">
        <v>92</v>
      </c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172">
        <v>1979</v>
      </c>
      <c r="BE52" s="29" t="b">
        <v>0</v>
      </c>
      <c r="BF52" s="30" t="s">
        <v>377</v>
      </c>
    </row>
    <row r="53" spans="1:58" ht="12" customHeight="1" x14ac:dyDescent="0.15">
      <c r="A53" s="137">
        <f>A52+1</f>
        <v>29</v>
      </c>
      <c r="B53" s="213"/>
      <c r="C53" s="214"/>
      <c r="D53" s="198" t="s">
        <v>139</v>
      </c>
      <c r="E53" s="200"/>
      <c r="F53" s="195"/>
      <c r="G53" s="196"/>
      <c r="H53" s="196"/>
      <c r="I53" s="196"/>
      <c r="J53" s="196"/>
      <c r="K53" s="196"/>
      <c r="L53" s="196"/>
      <c r="M53" s="196"/>
      <c r="N53" s="197"/>
      <c r="O53" s="198" t="s">
        <v>339</v>
      </c>
      <c r="P53" s="199"/>
      <c r="Q53" s="200"/>
      <c r="R53" s="151"/>
      <c r="S53" s="151"/>
      <c r="T53" s="151"/>
      <c r="U53" s="151"/>
      <c r="V53" s="152"/>
      <c r="W53" s="180"/>
      <c r="X53" s="181"/>
      <c r="Y53" s="192"/>
      <c r="Z53" s="180"/>
      <c r="AA53" s="181"/>
      <c r="AB53" s="192"/>
      <c r="AC53" s="181"/>
      <c r="AD53" s="181"/>
      <c r="AE53" s="182"/>
      <c r="AF53" s="5">
        <v>1990</v>
      </c>
      <c r="AG53" s="18" t="s">
        <v>93</v>
      </c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172">
        <v>1978</v>
      </c>
      <c r="BC53" s="29" t="b">
        <v>0</v>
      </c>
      <c r="BD53" s="30" t="s">
        <v>12</v>
      </c>
      <c r="BE53" s="29" t="b">
        <v>0</v>
      </c>
      <c r="BF53" s="30" t="s">
        <v>378</v>
      </c>
    </row>
    <row r="54" spans="1:58" ht="36" customHeight="1" x14ac:dyDescent="0.15">
      <c r="A54" s="137">
        <f>A53+1</f>
        <v>30</v>
      </c>
      <c r="B54" s="206" t="s">
        <v>340</v>
      </c>
      <c r="C54" s="207"/>
      <c r="D54" s="208"/>
      <c r="E54" s="209"/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  <c r="AC54" s="209"/>
      <c r="AD54" s="209"/>
      <c r="AE54" s="210"/>
      <c r="AF54" s="5">
        <v>1989</v>
      </c>
      <c r="AG54" s="18" t="s">
        <v>341</v>
      </c>
      <c r="AH54" s="5"/>
      <c r="AI54" s="5"/>
      <c r="AJ54" s="138">
        <f>IF(ISERROR(DATE($B$30,$E$30,1))=TRUE,8,DATE($B$30,$E$30,1))</f>
        <v>8</v>
      </c>
      <c r="AK54" s="138">
        <f>RANK(AJ54,$AJ$49:$AJ$89,0)</f>
        <v>2</v>
      </c>
      <c r="AL54" s="138">
        <f>IF(AND($AJ$54&gt;10,ISERROR(DATE($H$30,$K$30,1))=TRUE),99999,IF(ISERROR(DATE($H$30,$K$30,1))=TRUE,8,DATE($H$30,$K$30,1)))</f>
        <v>8</v>
      </c>
      <c r="AM54" s="138">
        <f>RANK(AL54,$AL$49:$AL$89,0)</f>
        <v>2</v>
      </c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172">
        <v>1977</v>
      </c>
      <c r="BC54" s="29" t="b">
        <v>0</v>
      </c>
      <c r="BD54" s="30" t="s">
        <v>268</v>
      </c>
      <c r="BF54" s="30" t="s">
        <v>379</v>
      </c>
    </row>
    <row r="55" spans="1:58" ht="12" customHeight="1" x14ac:dyDescent="0.15">
      <c r="A55" s="137">
        <f>IF(COUNTIF($AJ$49:$AJ$89,AJ79)&gt;1,AM79,AK79)*5-4</f>
        <v>31</v>
      </c>
      <c r="B55" s="228"/>
      <c r="C55" s="229"/>
      <c r="D55" s="4" t="s">
        <v>11</v>
      </c>
      <c r="E55" s="149"/>
      <c r="F55" s="4" t="s">
        <v>12</v>
      </c>
      <c r="G55" s="4" t="s">
        <v>291</v>
      </c>
      <c r="H55" s="230"/>
      <c r="I55" s="230"/>
      <c r="J55" s="4" t="s">
        <v>11</v>
      </c>
      <c r="K55" s="149"/>
      <c r="L55" s="4" t="s">
        <v>12</v>
      </c>
      <c r="M55" s="231"/>
      <c r="N55" s="232"/>
      <c r="O55" s="233" t="s">
        <v>335</v>
      </c>
      <c r="P55" s="234"/>
      <c r="Q55" s="235"/>
      <c r="R55" s="201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3"/>
      <c r="AF55" s="5">
        <v>1988</v>
      </c>
      <c r="AG55" s="18" t="s">
        <v>121</v>
      </c>
      <c r="AH55" s="5"/>
      <c r="AI55" s="5"/>
      <c r="AJ55" s="138"/>
      <c r="AK55" s="138"/>
      <c r="AL55" s="138"/>
      <c r="AM55" s="138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172">
        <v>1976</v>
      </c>
      <c r="BC55" s="29" t="b">
        <v>0</v>
      </c>
      <c r="BD55" s="30" t="s">
        <v>269</v>
      </c>
      <c r="BF55" s="30" t="s">
        <v>380</v>
      </c>
    </row>
    <row r="56" spans="1:58" ht="12" customHeight="1" x14ac:dyDescent="0.15">
      <c r="A56" s="137">
        <f>A55+1</f>
        <v>32</v>
      </c>
      <c r="B56" s="204" t="s">
        <v>23</v>
      </c>
      <c r="C56" s="205"/>
      <c r="D56" s="180"/>
      <c r="E56" s="181"/>
      <c r="F56" s="181"/>
      <c r="G56" s="181"/>
      <c r="H56" s="181"/>
      <c r="I56" s="181"/>
      <c r="J56" s="181"/>
      <c r="K56" s="181"/>
      <c r="L56" s="181"/>
      <c r="M56" s="181"/>
      <c r="N56" s="192"/>
      <c r="O56" s="215" t="s">
        <v>336</v>
      </c>
      <c r="P56" s="217"/>
      <c r="Q56" s="218"/>
      <c r="R56" s="195"/>
      <c r="S56" s="196"/>
      <c r="T56" s="196"/>
      <c r="U56" s="181"/>
      <c r="V56" s="181"/>
      <c r="W56" s="181"/>
      <c r="X56" s="181"/>
      <c r="Y56" s="181"/>
      <c r="Z56" s="181"/>
      <c r="AA56" s="181"/>
      <c r="AB56" s="181"/>
      <c r="AC56" s="181"/>
      <c r="AD56" s="181"/>
      <c r="AE56" s="182"/>
      <c r="AF56" s="5">
        <v>1987</v>
      </c>
      <c r="AG56" s="18" t="s">
        <v>94</v>
      </c>
      <c r="AH56" s="5"/>
      <c r="AI56" s="5"/>
      <c r="AJ56" s="138"/>
      <c r="AK56" s="138"/>
      <c r="AL56" s="138"/>
      <c r="AM56" s="138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172">
        <v>1975</v>
      </c>
      <c r="BC56" s="29" t="b">
        <v>0</v>
      </c>
      <c r="BD56" s="30" t="s">
        <v>270</v>
      </c>
      <c r="BF56" s="30" t="s">
        <v>381</v>
      </c>
    </row>
    <row r="57" spans="1:58" ht="12" customHeight="1" x14ac:dyDescent="0.15">
      <c r="A57" s="137">
        <f>A56+1</f>
        <v>33</v>
      </c>
      <c r="B57" s="211" t="s">
        <v>24</v>
      </c>
      <c r="C57" s="212"/>
      <c r="D57" s="215" t="s">
        <v>138</v>
      </c>
      <c r="E57" s="216"/>
      <c r="F57" s="180"/>
      <c r="G57" s="181"/>
      <c r="H57" s="181"/>
      <c r="I57" s="181"/>
      <c r="J57" s="181"/>
      <c r="K57" s="181"/>
      <c r="L57" s="181"/>
      <c r="M57" s="181"/>
      <c r="N57" s="192"/>
      <c r="O57" s="215" t="s">
        <v>13</v>
      </c>
      <c r="P57" s="217"/>
      <c r="Q57" s="218"/>
      <c r="R57" s="316"/>
      <c r="S57" s="316"/>
      <c r="T57" s="316"/>
      <c r="U57" s="215" t="s">
        <v>337</v>
      </c>
      <c r="V57" s="218"/>
      <c r="W57" s="219"/>
      <c r="X57" s="193"/>
      <c r="Y57" s="193"/>
      <c r="Z57" s="150" t="s">
        <v>338</v>
      </c>
      <c r="AA57" s="193"/>
      <c r="AB57" s="193"/>
      <c r="AC57" s="193"/>
      <c r="AD57" s="193"/>
      <c r="AE57" s="194"/>
      <c r="AF57" s="5">
        <v>1986</v>
      </c>
      <c r="AG57" s="18" t="s">
        <v>95</v>
      </c>
      <c r="AH57" s="5"/>
      <c r="AI57" s="5"/>
      <c r="AJ57" s="138"/>
      <c r="AK57" s="138"/>
      <c r="AL57" s="138"/>
      <c r="AM57" s="138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172">
        <v>1974</v>
      </c>
      <c r="BC57" s="29" t="b">
        <v>0</v>
      </c>
      <c r="BD57" s="30" t="s">
        <v>271</v>
      </c>
      <c r="BF57" s="30" t="s">
        <v>382</v>
      </c>
    </row>
    <row r="58" spans="1:58" ht="12" customHeight="1" x14ac:dyDescent="0.15">
      <c r="A58" s="137">
        <f>A57+1</f>
        <v>34</v>
      </c>
      <c r="B58" s="213"/>
      <c r="C58" s="214"/>
      <c r="D58" s="198" t="s">
        <v>139</v>
      </c>
      <c r="E58" s="200"/>
      <c r="F58" s="195"/>
      <c r="G58" s="196"/>
      <c r="H58" s="196"/>
      <c r="I58" s="196"/>
      <c r="J58" s="196"/>
      <c r="K58" s="196"/>
      <c r="L58" s="196"/>
      <c r="M58" s="196"/>
      <c r="N58" s="197"/>
      <c r="O58" s="198" t="s">
        <v>339</v>
      </c>
      <c r="P58" s="199"/>
      <c r="Q58" s="200"/>
      <c r="R58" s="151"/>
      <c r="S58" s="151"/>
      <c r="T58" s="151"/>
      <c r="U58" s="151"/>
      <c r="V58" s="152"/>
      <c r="W58" s="180"/>
      <c r="X58" s="181"/>
      <c r="Y58" s="192"/>
      <c r="Z58" s="180"/>
      <c r="AA58" s="181"/>
      <c r="AB58" s="192"/>
      <c r="AC58" s="181"/>
      <c r="AD58" s="181"/>
      <c r="AE58" s="182"/>
      <c r="AF58" s="5">
        <v>1985</v>
      </c>
      <c r="AG58" s="18" t="s">
        <v>96</v>
      </c>
      <c r="AH58" s="5"/>
      <c r="AI58" s="5"/>
      <c r="AJ58" s="138"/>
      <c r="AK58" s="138"/>
      <c r="AL58" s="138"/>
      <c r="AM58" s="138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172">
        <v>1973</v>
      </c>
      <c r="BC58" s="29" t="b">
        <v>0</v>
      </c>
      <c r="BD58" s="30" t="s">
        <v>272</v>
      </c>
      <c r="BF58" s="30" t="s">
        <v>383</v>
      </c>
    </row>
    <row r="59" spans="1:58" ht="36" customHeight="1" x14ac:dyDescent="0.15">
      <c r="A59" s="137">
        <f>A58+1</f>
        <v>35</v>
      </c>
      <c r="B59" s="206" t="s">
        <v>340</v>
      </c>
      <c r="C59" s="207"/>
      <c r="D59" s="208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10"/>
      <c r="AF59" s="5">
        <v>1984</v>
      </c>
      <c r="AG59" s="18" t="s">
        <v>97</v>
      </c>
      <c r="AH59" s="5"/>
      <c r="AI59" s="5"/>
      <c r="AJ59" s="138">
        <f>IF(ISERROR(DATE($B$35,$E$35,1))=TRUE,7,DATE($B$35,$E$35,1))</f>
        <v>7</v>
      </c>
      <c r="AK59" s="138">
        <f>RANK(AJ59,$AJ$49:$AJ$89,0)</f>
        <v>3</v>
      </c>
      <c r="AL59" s="138">
        <f>IF(AND($AJ$59&gt;10,ISERROR(DATE($H$35,$K$35,1))=TRUE),99999,IF(ISERROR(DATE($H$35,$K$35,1))=TRUE,7,DATE($H$35,$K$35,1)))</f>
        <v>7</v>
      </c>
      <c r="AM59" s="138">
        <f>RANK(AL59,$AL$49:$AL$89,0)</f>
        <v>3</v>
      </c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172">
        <v>1972</v>
      </c>
      <c r="BC59" s="29" t="b">
        <v>0</v>
      </c>
      <c r="BD59" s="30" t="s">
        <v>273</v>
      </c>
      <c r="BF59" s="30" t="s">
        <v>143</v>
      </c>
    </row>
    <row r="60" spans="1:58" ht="12" customHeight="1" x14ac:dyDescent="0.15">
      <c r="A60" s="137">
        <f>IF(COUNTIF($AJ$49:$AJ$89,AJ84)&gt;1,AM84,AK84)*5-4</f>
        <v>36</v>
      </c>
      <c r="B60" s="228"/>
      <c r="C60" s="229"/>
      <c r="D60" s="4" t="s">
        <v>11</v>
      </c>
      <c r="E60" s="149"/>
      <c r="F60" s="4" t="s">
        <v>12</v>
      </c>
      <c r="G60" s="4" t="s">
        <v>291</v>
      </c>
      <c r="H60" s="230"/>
      <c r="I60" s="230"/>
      <c r="J60" s="4" t="s">
        <v>11</v>
      </c>
      <c r="K60" s="149"/>
      <c r="L60" s="4" t="s">
        <v>12</v>
      </c>
      <c r="M60" s="231"/>
      <c r="N60" s="232"/>
      <c r="O60" s="233" t="s">
        <v>335</v>
      </c>
      <c r="P60" s="234"/>
      <c r="Q60" s="235"/>
      <c r="R60" s="201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3"/>
      <c r="AF60" s="5">
        <v>1983</v>
      </c>
      <c r="AG60" s="18" t="s">
        <v>98</v>
      </c>
      <c r="AH60" s="5"/>
      <c r="AI60" s="5"/>
      <c r="AJ60" s="138"/>
      <c r="AK60" s="138"/>
      <c r="AL60" s="138"/>
      <c r="AM60" s="138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172">
        <v>1971</v>
      </c>
      <c r="BC60" s="29" t="b">
        <v>0</v>
      </c>
      <c r="BD60" s="30" t="s">
        <v>274</v>
      </c>
      <c r="BF60" s="30" t="s">
        <v>384</v>
      </c>
    </row>
    <row r="61" spans="1:58" ht="12" customHeight="1" x14ac:dyDescent="0.15">
      <c r="A61" s="137">
        <f>A60+1</f>
        <v>37</v>
      </c>
      <c r="B61" s="204" t="s">
        <v>23</v>
      </c>
      <c r="C61" s="205"/>
      <c r="D61" s="180"/>
      <c r="E61" s="181"/>
      <c r="F61" s="181"/>
      <c r="G61" s="181"/>
      <c r="H61" s="181"/>
      <c r="I61" s="181"/>
      <c r="J61" s="181"/>
      <c r="K61" s="181"/>
      <c r="L61" s="181"/>
      <c r="M61" s="181"/>
      <c r="N61" s="192"/>
      <c r="O61" s="215" t="s">
        <v>336</v>
      </c>
      <c r="P61" s="217"/>
      <c r="Q61" s="218"/>
      <c r="R61" s="195"/>
      <c r="S61" s="196"/>
      <c r="T61" s="196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2"/>
      <c r="AF61" s="5">
        <v>1982</v>
      </c>
      <c r="AG61" s="18" t="s">
        <v>99</v>
      </c>
      <c r="AH61" s="5"/>
      <c r="AI61" s="5"/>
      <c r="AJ61" s="138"/>
      <c r="AK61" s="138"/>
      <c r="AL61" s="138"/>
      <c r="AM61" s="138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172">
        <v>1970</v>
      </c>
      <c r="BC61" s="29" t="b">
        <v>0</v>
      </c>
      <c r="BD61" s="30" t="s">
        <v>283</v>
      </c>
      <c r="BF61" s="30" t="s">
        <v>385</v>
      </c>
    </row>
    <row r="62" spans="1:58" ht="12" customHeight="1" x14ac:dyDescent="0.15">
      <c r="A62" s="137">
        <f>A61+1</f>
        <v>38</v>
      </c>
      <c r="B62" s="211" t="s">
        <v>24</v>
      </c>
      <c r="C62" s="212"/>
      <c r="D62" s="215" t="s">
        <v>138</v>
      </c>
      <c r="E62" s="216"/>
      <c r="F62" s="180"/>
      <c r="G62" s="181"/>
      <c r="H62" s="181"/>
      <c r="I62" s="181"/>
      <c r="J62" s="181"/>
      <c r="K62" s="181"/>
      <c r="L62" s="181"/>
      <c r="M62" s="181"/>
      <c r="N62" s="192"/>
      <c r="O62" s="215" t="s">
        <v>13</v>
      </c>
      <c r="P62" s="217"/>
      <c r="Q62" s="218"/>
      <c r="R62" s="316"/>
      <c r="S62" s="316"/>
      <c r="T62" s="316"/>
      <c r="U62" s="215" t="s">
        <v>337</v>
      </c>
      <c r="V62" s="218"/>
      <c r="W62" s="219"/>
      <c r="X62" s="193"/>
      <c r="Y62" s="193"/>
      <c r="Z62" s="150" t="s">
        <v>338</v>
      </c>
      <c r="AA62" s="193"/>
      <c r="AB62" s="193"/>
      <c r="AC62" s="193"/>
      <c r="AD62" s="193"/>
      <c r="AE62" s="194"/>
      <c r="AF62" s="5">
        <v>1981</v>
      </c>
      <c r="AG62" s="18" t="s">
        <v>100</v>
      </c>
      <c r="AH62" s="5"/>
      <c r="AI62" s="5"/>
      <c r="AJ62" s="138"/>
      <c r="AK62" s="138"/>
      <c r="AL62" s="138"/>
      <c r="AM62" s="138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172">
        <v>1969</v>
      </c>
      <c r="BF62" s="30" t="s">
        <v>386</v>
      </c>
    </row>
    <row r="63" spans="1:58" ht="12" customHeight="1" x14ac:dyDescent="0.15">
      <c r="A63" s="137">
        <f>A62+1</f>
        <v>39</v>
      </c>
      <c r="B63" s="213"/>
      <c r="C63" s="214"/>
      <c r="D63" s="198" t="s">
        <v>139</v>
      </c>
      <c r="E63" s="200"/>
      <c r="F63" s="195"/>
      <c r="G63" s="196"/>
      <c r="H63" s="196"/>
      <c r="I63" s="196"/>
      <c r="J63" s="196"/>
      <c r="K63" s="196"/>
      <c r="L63" s="196"/>
      <c r="M63" s="196"/>
      <c r="N63" s="197"/>
      <c r="O63" s="198" t="s">
        <v>339</v>
      </c>
      <c r="P63" s="199"/>
      <c r="Q63" s="200"/>
      <c r="R63" s="151"/>
      <c r="S63" s="151"/>
      <c r="T63" s="151"/>
      <c r="U63" s="151"/>
      <c r="V63" s="152"/>
      <c r="W63" s="180"/>
      <c r="X63" s="181"/>
      <c r="Y63" s="192"/>
      <c r="Z63" s="180"/>
      <c r="AA63" s="181"/>
      <c r="AB63" s="192"/>
      <c r="AC63" s="181"/>
      <c r="AD63" s="181"/>
      <c r="AE63" s="182"/>
      <c r="AF63" s="5">
        <v>1980</v>
      </c>
      <c r="AG63" s="18" t="s">
        <v>101</v>
      </c>
      <c r="AH63" s="5"/>
      <c r="AI63" s="5"/>
      <c r="AJ63" s="138"/>
      <c r="AK63" s="138"/>
      <c r="AL63" s="138"/>
      <c r="AM63" s="138"/>
      <c r="AN63" s="5"/>
      <c r="AO63" s="19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172">
        <v>1968</v>
      </c>
      <c r="BC63" s="30" t="s">
        <v>296</v>
      </c>
      <c r="BD63" s="30" t="s">
        <v>297</v>
      </c>
      <c r="BE63" s="30" t="s">
        <v>387</v>
      </c>
      <c r="BF63" s="30" t="s">
        <v>388</v>
      </c>
    </row>
    <row r="64" spans="1:58" ht="36" customHeight="1" x14ac:dyDescent="0.15">
      <c r="A64" s="137">
        <f>A63+1</f>
        <v>40</v>
      </c>
      <c r="B64" s="206" t="s">
        <v>340</v>
      </c>
      <c r="C64" s="207"/>
      <c r="D64" s="208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10"/>
      <c r="AF64" s="5">
        <v>1979</v>
      </c>
      <c r="AG64" s="18" t="s">
        <v>102</v>
      </c>
      <c r="AH64" s="5"/>
      <c r="AI64" s="5"/>
      <c r="AJ64" s="138">
        <f>IF(ISERROR(DATE($B$40,$E$40,1))=TRUE,6,DATE($B$40,$E$40,1))</f>
        <v>6</v>
      </c>
      <c r="AK64" s="138">
        <f>RANK(AJ64,$AJ$49:$AJ$89,0)</f>
        <v>4</v>
      </c>
      <c r="AL64" s="138">
        <f>IF(AND($AJ$64&gt;10,ISERROR(DATE($H$40,$K$40,1))=TRUE),99999,IF(ISERROR(DATE($H$40,$K$40,1))=TRUE,6,DATE($H$40,$K$40,1)))</f>
        <v>6</v>
      </c>
      <c r="AM64" s="138">
        <f>RANK(AL64,$AL$49:$AL$89,0)</f>
        <v>4</v>
      </c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172">
        <v>1967</v>
      </c>
      <c r="BC64" s="30" t="s">
        <v>298</v>
      </c>
      <c r="BD64" s="30" t="s">
        <v>299</v>
      </c>
      <c r="BE64" s="30" t="s">
        <v>389</v>
      </c>
      <c r="BF64" s="30" t="s">
        <v>390</v>
      </c>
    </row>
    <row r="65" spans="1:58" ht="12" customHeight="1" x14ac:dyDescent="0.15">
      <c r="A65" s="137">
        <f>IF(COUNTIF($AJ$49:$AJ$89,AJ89)&gt;1,AM89,AK89)*5-4</f>
        <v>41</v>
      </c>
      <c r="B65" s="228"/>
      <c r="C65" s="229"/>
      <c r="D65" s="4" t="s">
        <v>11</v>
      </c>
      <c r="E65" s="149"/>
      <c r="F65" s="4" t="s">
        <v>12</v>
      </c>
      <c r="G65" s="4" t="s">
        <v>291</v>
      </c>
      <c r="H65" s="230"/>
      <c r="I65" s="230"/>
      <c r="J65" s="4" t="s">
        <v>11</v>
      </c>
      <c r="K65" s="149"/>
      <c r="L65" s="4" t="s">
        <v>12</v>
      </c>
      <c r="M65" s="231"/>
      <c r="N65" s="232"/>
      <c r="O65" s="233" t="s">
        <v>335</v>
      </c>
      <c r="P65" s="234"/>
      <c r="Q65" s="235"/>
      <c r="R65" s="201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3"/>
      <c r="AF65" s="5">
        <v>1978</v>
      </c>
      <c r="AG65" s="18" t="s">
        <v>103</v>
      </c>
      <c r="AH65" s="5"/>
      <c r="AI65" s="5"/>
      <c r="AJ65" s="138"/>
      <c r="AK65" s="138"/>
      <c r="AL65" s="138"/>
      <c r="AM65" s="138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172">
        <v>1966</v>
      </c>
      <c r="BC65" s="30" t="s">
        <v>401</v>
      </c>
      <c r="BD65" s="30" t="s">
        <v>402</v>
      </c>
      <c r="BE65" s="30" t="s">
        <v>391</v>
      </c>
      <c r="BF65" s="30" t="s">
        <v>392</v>
      </c>
    </row>
    <row r="66" spans="1:58" ht="12" customHeight="1" x14ac:dyDescent="0.15">
      <c r="A66" s="137">
        <f>A65+1</f>
        <v>42</v>
      </c>
      <c r="B66" s="204" t="s">
        <v>23</v>
      </c>
      <c r="C66" s="205"/>
      <c r="D66" s="180"/>
      <c r="E66" s="181"/>
      <c r="F66" s="181"/>
      <c r="G66" s="181"/>
      <c r="H66" s="181"/>
      <c r="I66" s="181"/>
      <c r="J66" s="181"/>
      <c r="K66" s="181"/>
      <c r="L66" s="181"/>
      <c r="M66" s="181"/>
      <c r="N66" s="192"/>
      <c r="O66" s="215" t="s">
        <v>336</v>
      </c>
      <c r="P66" s="217"/>
      <c r="Q66" s="218"/>
      <c r="R66" s="195"/>
      <c r="S66" s="196"/>
      <c r="T66" s="196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2"/>
      <c r="AF66" s="5">
        <v>1977</v>
      </c>
      <c r="AG66" s="18" t="s">
        <v>104</v>
      </c>
      <c r="AH66" s="5"/>
      <c r="AI66" s="5"/>
      <c r="AJ66" s="138"/>
      <c r="AK66" s="138"/>
      <c r="AL66" s="138"/>
      <c r="AM66" s="138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172">
        <v>1965</v>
      </c>
      <c r="BC66" s="30" t="s">
        <v>403</v>
      </c>
      <c r="BD66" s="30" t="s">
        <v>404</v>
      </c>
      <c r="BE66" s="30" t="s">
        <v>393</v>
      </c>
      <c r="BF66" s="30" t="s">
        <v>394</v>
      </c>
    </row>
    <row r="67" spans="1:58" ht="12" customHeight="1" x14ac:dyDescent="0.15">
      <c r="A67" s="137">
        <f>A66+1</f>
        <v>43</v>
      </c>
      <c r="B67" s="211" t="s">
        <v>24</v>
      </c>
      <c r="C67" s="212"/>
      <c r="D67" s="215" t="s">
        <v>138</v>
      </c>
      <c r="E67" s="216"/>
      <c r="F67" s="180"/>
      <c r="G67" s="181"/>
      <c r="H67" s="181"/>
      <c r="I67" s="181"/>
      <c r="J67" s="181"/>
      <c r="K67" s="181"/>
      <c r="L67" s="181"/>
      <c r="M67" s="181"/>
      <c r="N67" s="192"/>
      <c r="O67" s="215" t="s">
        <v>13</v>
      </c>
      <c r="P67" s="217"/>
      <c r="Q67" s="218"/>
      <c r="R67" s="316"/>
      <c r="S67" s="316"/>
      <c r="T67" s="316"/>
      <c r="U67" s="215" t="s">
        <v>337</v>
      </c>
      <c r="V67" s="218"/>
      <c r="W67" s="219"/>
      <c r="X67" s="193"/>
      <c r="Y67" s="193"/>
      <c r="Z67" s="150" t="s">
        <v>338</v>
      </c>
      <c r="AA67" s="193"/>
      <c r="AB67" s="193"/>
      <c r="AC67" s="193"/>
      <c r="AD67" s="193"/>
      <c r="AE67" s="194"/>
      <c r="AF67" s="5">
        <v>1976</v>
      </c>
      <c r="AG67" s="18" t="s">
        <v>105</v>
      </c>
      <c r="AH67" s="5"/>
      <c r="AI67" s="5"/>
      <c r="AJ67" s="138"/>
      <c r="AK67" s="138"/>
      <c r="AL67" s="138"/>
      <c r="AM67" s="138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172">
        <v>1964</v>
      </c>
      <c r="BC67" s="30" t="s">
        <v>405</v>
      </c>
      <c r="BD67" s="30" t="s">
        <v>406</v>
      </c>
      <c r="BE67" s="30" t="s">
        <v>47</v>
      </c>
      <c r="BF67" s="30" t="s">
        <v>266</v>
      </c>
    </row>
    <row r="68" spans="1:58" ht="12" customHeight="1" x14ac:dyDescent="0.15">
      <c r="A68" s="137">
        <f>A67+1</f>
        <v>44</v>
      </c>
      <c r="B68" s="213"/>
      <c r="C68" s="214"/>
      <c r="D68" s="198" t="s">
        <v>139</v>
      </c>
      <c r="E68" s="200"/>
      <c r="F68" s="195"/>
      <c r="G68" s="196"/>
      <c r="H68" s="196"/>
      <c r="I68" s="196"/>
      <c r="J68" s="196"/>
      <c r="K68" s="196"/>
      <c r="L68" s="196"/>
      <c r="M68" s="196"/>
      <c r="N68" s="197"/>
      <c r="O68" s="198" t="s">
        <v>339</v>
      </c>
      <c r="P68" s="199"/>
      <c r="Q68" s="200"/>
      <c r="R68" s="151"/>
      <c r="S68" s="151"/>
      <c r="T68" s="151"/>
      <c r="U68" s="151"/>
      <c r="V68" s="152"/>
      <c r="W68" s="180"/>
      <c r="X68" s="181"/>
      <c r="Y68" s="192"/>
      <c r="Z68" s="180"/>
      <c r="AA68" s="181"/>
      <c r="AB68" s="192"/>
      <c r="AC68" s="181"/>
      <c r="AD68" s="181"/>
      <c r="AE68" s="182"/>
      <c r="AF68" s="5">
        <v>1975</v>
      </c>
      <c r="AG68" s="18" t="s">
        <v>106</v>
      </c>
      <c r="AH68" s="5"/>
      <c r="AI68" s="5"/>
      <c r="AJ68" s="138"/>
      <c r="AK68" s="138"/>
      <c r="AL68" s="138"/>
      <c r="AM68" s="138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172">
        <v>1963</v>
      </c>
      <c r="BC68" s="30" t="s">
        <v>407</v>
      </c>
      <c r="BD68" s="30" t="s">
        <v>408</v>
      </c>
      <c r="BE68" s="40" t="s">
        <v>395</v>
      </c>
      <c r="BF68" s="30" t="s">
        <v>396</v>
      </c>
    </row>
    <row r="69" spans="1:58" ht="36" customHeight="1" x14ac:dyDescent="0.15">
      <c r="A69" s="137">
        <f>A68+1</f>
        <v>45</v>
      </c>
      <c r="B69" s="206" t="s">
        <v>340</v>
      </c>
      <c r="C69" s="207"/>
      <c r="D69" s="208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  <c r="AC69" s="209"/>
      <c r="AD69" s="209"/>
      <c r="AE69" s="210"/>
      <c r="AF69" s="5">
        <v>1974</v>
      </c>
      <c r="AG69" s="18" t="s">
        <v>107</v>
      </c>
      <c r="AH69" s="5"/>
      <c r="AI69" s="5"/>
      <c r="AJ69" s="138">
        <f>IF(ISERROR(DATE($B$45,$E$45,1))=TRUE,5,DATE($B$45,$E$45,1))</f>
        <v>5</v>
      </c>
      <c r="AK69" s="138">
        <f>RANK(AJ69,$AJ$49:$AJ$89,0)</f>
        <v>5</v>
      </c>
      <c r="AL69" s="138">
        <f>IF(AND($AJ$69&gt;10,ISERROR(DATE($H$45,$K$45,1))=TRUE),99999,IF(ISERROR(DATE($H$45,$K$45,1))=TRUE,5,DATE($H$45,$K$45,1)))</f>
        <v>5</v>
      </c>
      <c r="AM69" s="138">
        <f>RANK(AL69,$AL$49:$AL$89,0)</f>
        <v>5</v>
      </c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172">
        <v>1962</v>
      </c>
      <c r="BC69" s="30" t="s">
        <v>409</v>
      </c>
      <c r="BD69" s="30" t="s">
        <v>410</v>
      </c>
      <c r="BE69" s="30" t="s">
        <v>397</v>
      </c>
      <c r="BF69" s="30" t="s">
        <v>398</v>
      </c>
    </row>
    <row r="70" spans="1:58" ht="12" customHeight="1" x14ac:dyDescent="0.15">
      <c r="A70" s="5"/>
      <c r="B70" s="314" t="s">
        <v>14</v>
      </c>
      <c r="C70" s="315"/>
      <c r="D70" s="215" t="s">
        <v>138</v>
      </c>
      <c r="E70" s="216"/>
      <c r="F70" s="224"/>
      <c r="G70" s="225"/>
      <c r="H70" s="225"/>
      <c r="I70" s="225"/>
      <c r="J70" s="225"/>
      <c r="K70" s="225"/>
      <c r="L70" s="225"/>
      <c r="M70" s="225"/>
      <c r="N70" s="298"/>
      <c r="O70" s="233" t="s">
        <v>139</v>
      </c>
      <c r="P70" s="235"/>
      <c r="Q70" s="289"/>
      <c r="R70" s="290"/>
      <c r="S70" s="290"/>
      <c r="T70" s="290"/>
      <c r="U70" s="290"/>
      <c r="V70" s="290"/>
      <c r="W70" s="290"/>
      <c r="X70" s="291"/>
      <c r="Y70" s="302" t="s">
        <v>282</v>
      </c>
      <c r="Z70" s="303"/>
      <c r="AA70" s="304"/>
      <c r="AB70" s="286"/>
      <c r="AC70" s="287"/>
      <c r="AD70" s="287"/>
      <c r="AE70" s="288"/>
      <c r="AF70" s="5">
        <v>1973</v>
      </c>
      <c r="AG70" s="18" t="s">
        <v>108</v>
      </c>
      <c r="AH70" s="5"/>
      <c r="AI70" s="5"/>
      <c r="AJ70" s="138"/>
      <c r="AK70" s="138"/>
      <c r="AL70" s="138"/>
      <c r="AM70" s="138"/>
      <c r="AN70" s="5"/>
      <c r="AO70" s="5"/>
      <c r="AP70" s="5"/>
      <c r="AQ70" s="5"/>
      <c r="AR70" s="5"/>
      <c r="AS70" s="5"/>
      <c r="AT70" s="153">
        <f>A25</f>
        <v>1</v>
      </c>
      <c r="AU70" s="153" t="b">
        <f>BE36</f>
        <v>0</v>
      </c>
      <c r="AV70" s="5"/>
      <c r="AW70" s="5"/>
      <c r="AX70" s="5"/>
      <c r="AY70" s="5"/>
      <c r="AZ70" s="5"/>
      <c r="BA70" s="172">
        <v>1961</v>
      </c>
      <c r="BC70" s="30" t="s">
        <v>411</v>
      </c>
      <c r="BD70" s="30" t="s">
        <v>412</v>
      </c>
      <c r="BE70" s="30" t="s">
        <v>399</v>
      </c>
      <c r="BF70" s="30" t="s">
        <v>400</v>
      </c>
    </row>
    <row r="71" spans="1:58" ht="12" customHeight="1" x14ac:dyDescent="0.15">
      <c r="A71" s="5"/>
      <c r="B71" s="221" t="s">
        <v>15</v>
      </c>
      <c r="C71" s="222"/>
      <c r="D71" s="215" t="s">
        <v>138</v>
      </c>
      <c r="E71" s="216"/>
      <c r="F71" s="224"/>
      <c r="G71" s="225"/>
      <c r="H71" s="225"/>
      <c r="I71" s="225"/>
      <c r="J71" s="225"/>
      <c r="K71" s="225"/>
      <c r="L71" s="225"/>
      <c r="M71" s="225"/>
      <c r="N71" s="298"/>
      <c r="O71" s="215" t="s">
        <v>139</v>
      </c>
      <c r="P71" s="218"/>
      <c r="Q71" s="224"/>
      <c r="R71" s="225"/>
      <c r="S71" s="225"/>
      <c r="T71" s="225"/>
      <c r="U71" s="225"/>
      <c r="V71" s="225"/>
      <c r="W71" s="225"/>
      <c r="X71" s="298"/>
      <c r="Y71" s="305"/>
      <c r="Z71" s="306"/>
      <c r="AA71" s="307"/>
      <c r="AB71" s="239"/>
      <c r="AC71" s="241"/>
      <c r="AD71" s="241"/>
      <c r="AE71" s="242"/>
      <c r="AF71" s="5">
        <v>1972</v>
      </c>
      <c r="AG71" s="18" t="s">
        <v>109</v>
      </c>
      <c r="AH71" s="5"/>
      <c r="AI71" s="5"/>
      <c r="AJ71" s="138"/>
      <c r="AK71" s="138"/>
      <c r="AL71" s="138"/>
      <c r="AM71" s="138"/>
      <c r="AN71" s="5"/>
      <c r="AO71" s="5"/>
      <c r="AP71" s="5"/>
      <c r="AQ71" s="5"/>
      <c r="AR71" s="5"/>
      <c r="AS71" s="5"/>
      <c r="AT71" s="153">
        <f>A26</f>
        <v>2</v>
      </c>
      <c r="AU71" s="153" t="b">
        <f t="shared" ref="AU71:AU87" si="0">BE37</f>
        <v>0</v>
      </c>
      <c r="AV71" s="5"/>
      <c r="AW71" s="5"/>
      <c r="AX71" s="5"/>
      <c r="AY71" s="5"/>
      <c r="AZ71" s="5"/>
      <c r="BA71" s="172">
        <v>1960</v>
      </c>
      <c r="BC71" s="30" t="s">
        <v>350</v>
      </c>
      <c r="BD71" s="30" t="s">
        <v>413</v>
      </c>
      <c r="BE71" s="30" t="s">
        <v>51</v>
      </c>
      <c r="BF71" s="30" t="s">
        <v>315</v>
      </c>
    </row>
    <row r="72" spans="1:58" ht="12" customHeight="1" x14ac:dyDescent="0.15">
      <c r="A72" s="5"/>
      <c r="B72" s="221" t="s">
        <v>16</v>
      </c>
      <c r="C72" s="222"/>
      <c r="D72" s="215" t="s">
        <v>138</v>
      </c>
      <c r="E72" s="216"/>
      <c r="F72" s="343"/>
      <c r="G72" s="344"/>
      <c r="H72" s="344"/>
      <c r="I72" s="344"/>
      <c r="J72" s="344"/>
      <c r="K72" s="344"/>
      <c r="L72" s="344"/>
      <c r="M72" s="344"/>
      <c r="N72" s="345"/>
      <c r="O72" s="215" t="s">
        <v>139</v>
      </c>
      <c r="P72" s="218"/>
      <c r="Q72" s="224"/>
      <c r="R72" s="225"/>
      <c r="S72" s="225"/>
      <c r="T72" s="225"/>
      <c r="U72" s="225"/>
      <c r="V72" s="225"/>
      <c r="W72" s="225"/>
      <c r="X72" s="298"/>
      <c r="Y72" s="308"/>
      <c r="Z72" s="309"/>
      <c r="AA72" s="310"/>
      <c r="AB72" s="239"/>
      <c r="AC72" s="241"/>
      <c r="AD72" s="241"/>
      <c r="AE72" s="242"/>
      <c r="AF72" s="5">
        <v>1971</v>
      </c>
      <c r="AG72" s="18" t="s">
        <v>110</v>
      </c>
      <c r="AH72" s="5"/>
      <c r="AI72" s="5"/>
      <c r="AJ72" s="138"/>
      <c r="AK72" s="138"/>
      <c r="AL72" s="138"/>
      <c r="AM72" s="138"/>
      <c r="AN72" s="5"/>
      <c r="AO72" s="5"/>
      <c r="AP72" s="5"/>
      <c r="AQ72" s="5"/>
      <c r="AR72" s="5"/>
      <c r="AS72" s="5"/>
      <c r="AT72" s="153">
        <f>A30</f>
        <v>6</v>
      </c>
      <c r="AU72" s="153" t="b">
        <f t="shared" si="0"/>
        <v>0</v>
      </c>
      <c r="AV72" s="5"/>
      <c r="AW72" s="5"/>
      <c r="AX72" s="5"/>
      <c r="AY72" s="5"/>
      <c r="AZ72" s="5"/>
      <c r="BA72" s="172">
        <v>1959</v>
      </c>
      <c r="BD72" s="30" t="s">
        <v>316</v>
      </c>
      <c r="BE72" s="30" t="s">
        <v>317</v>
      </c>
      <c r="BF72" s="30" t="s">
        <v>318</v>
      </c>
    </row>
    <row r="73" spans="1:58" ht="14.25" customHeight="1" x14ac:dyDescent="0.15">
      <c r="A73" s="5"/>
      <c r="B73" s="311" t="s">
        <v>177</v>
      </c>
      <c r="C73" s="312"/>
      <c r="D73" s="215" t="s">
        <v>138</v>
      </c>
      <c r="E73" s="313"/>
      <c r="F73" s="224"/>
      <c r="G73" s="225"/>
      <c r="H73" s="225"/>
      <c r="I73" s="225"/>
      <c r="J73" s="225"/>
      <c r="K73" s="225"/>
      <c r="L73" s="225"/>
      <c r="M73" s="225"/>
      <c r="N73" s="298"/>
      <c r="O73" s="217" t="s">
        <v>139</v>
      </c>
      <c r="P73" s="218"/>
      <c r="Q73" s="224"/>
      <c r="R73" s="225"/>
      <c r="S73" s="225"/>
      <c r="T73" s="225"/>
      <c r="U73" s="225"/>
      <c r="V73" s="225"/>
      <c r="W73" s="225"/>
      <c r="X73" s="298"/>
      <c r="Y73" s="227" t="s">
        <v>17</v>
      </c>
      <c r="Z73" s="222"/>
      <c r="AA73" s="223"/>
      <c r="AB73" s="391"/>
      <c r="AC73" s="392"/>
      <c r="AD73" s="392"/>
      <c r="AE73" s="393"/>
      <c r="AF73" s="5">
        <v>1970</v>
      </c>
      <c r="AG73" s="18" t="s">
        <v>111</v>
      </c>
      <c r="AH73" s="5"/>
      <c r="AI73" s="5"/>
      <c r="AJ73" s="138"/>
      <c r="AK73" s="138"/>
      <c r="AL73" s="138"/>
      <c r="AM73" s="138"/>
      <c r="AN73" s="5"/>
      <c r="AO73" s="5"/>
      <c r="AP73" s="5"/>
      <c r="AQ73" s="5"/>
      <c r="AR73" s="5"/>
      <c r="AS73" s="5"/>
      <c r="AT73" s="153">
        <f>A31</f>
        <v>7</v>
      </c>
      <c r="AU73" s="153" t="b">
        <f t="shared" si="0"/>
        <v>0</v>
      </c>
      <c r="AV73" s="5"/>
      <c r="AW73" s="5"/>
      <c r="AX73" s="5"/>
      <c r="AY73" s="5"/>
      <c r="AZ73" s="5"/>
      <c r="BA73" s="172">
        <v>1958</v>
      </c>
      <c r="BD73" s="30" t="s">
        <v>319</v>
      </c>
      <c r="BE73" s="30" t="s">
        <v>320</v>
      </c>
      <c r="BF73" s="30" t="s">
        <v>321</v>
      </c>
    </row>
    <row r="74" spans="1:58" ht="14.25" customHeight="1" x14ac:dyDescent="0.15">
      <c r="A74" s="5"/>
      <c r="B74" s="221" t="s">
        <v>128</v>
      </c>
      <c r="C74" s="222"/>
      <c r="D74" s="223"/>
      <c r="E74" s="224"/>
      <c r="F74" s="225"/>
      <c r="G74" s="225"/>
      <c r="H74" s="225"/>
      <c r="I74" s="225"/>
      <c r="J74" s="225"/>
      <c r="K74" s="225"/>
      <c r="L74" s="225"/>
      <c r="M74" s="225"/>
      <c r="N74" s="225"/>
      <c r="O74" s="225"/>
      <c r="P74" s="298"/>
      <c r="Q74" s="276" t="s">
        <v>414</v>
      </c>
      <c r="R74" s="277"/>
      <c r="S74" s="299"/>
      <c r="T74" s="300"/>
      <c r="U74" s="301"/>
      <c r="V74" s="276" t="s">
        <v>345</v>
      </c>
      <c r="W74" s="277"/>
      <c r="X74" s="295"/>
      <c r="Y74" s="296"/>
      <c r="Z74" s="297"/>
      <c r="AA74" s="276" t="s">
        <v>415</v>
      </c>
      <c r="AB74" s="277"/>
      <c r="AC74" s="292"/>
      <c r="AD74" s="293"/>
      <c r="AE74" s="294"/>
      <c r="AF74" s="5">
        <v>1969</v>
      </c>
      <c r="AG74" s="18" t="s">
        <v>112</v>
      </c>
      <c r="AH74" s="5"/>
      <c r="AI74" s="5"/>
      <c r="AJ74" s="138">
        <f>IF(ISERROR(DATE($B$50,$E$50,1))=TRUE,4,DATE($B$50,$E$50,1))</f>
        <v>4</v>
      </c>
      <c r="AK74" s="138">
        <f>RANK(AJ74,$AJ$49:$AJ$89,0)</f>
        <v>6</v>
      </c>
      <c r="AL74" s="138">
        <f>IF(AND($AJ$74&gt;10,ISERROR(DATE($H$50,$K$50,1))=TRUE),99999,IF(ISERROR(DATE($H$50,$K$50,1))=TRUE,4,DATE($H$50,$K$50,1)))</f>
        <v>4</v>
      </c>
      <c r="AM74" s="138">
        <f>RANK(AL74,$AL$49:$AL$89,0)</f>
        <v>6</v>
      </c>
      <c r="AN74" s="5"/>
      <c r="AO74" s="5"/>
      <c r="AP74" s="5"/>
      <c r="AQ74" s="5"/>
      <c r="AR74" s="5"/>
      <c r="AS74" s="5"/>
      <c r="AT74" s="153">
        <f>A35</f>
        <v>11</v>
      </c>
      <c r="AU74" s="153" t="b">
        <f t="shared" si="0"/>
        <v>0</v>
      </c>
      <c r="AV74" s="5"/>
      <c r="AW74" s="5"/>
      <c r="AX74" s="5"/>
      <c r="AY74" s="5"/>
      <c r="AZ74" s="5"/>
      <c r="BA74" s="172">
        <v>1957</v>
      </c>
      <c r="BD74" s="30" t="s">
        <v>314</v>
      </c>
      <c r="BE74" s="30" t="s">
        <v>322</v>
      </c>
      <c r="BF74" s="30" t="s">
        <v>323</v>
      </c>
    </row>
    <row r="75" spans="1:58" ht="12.75" customHeight="1" x14ac:dyDescent="0.15">
      <c r="A75" s="5"/>
      <c r="B75" s="221" t="s">
        <v>310</v>
      </c>
      <c r="C75" s="222"/>
      <c r="D75" s="223"/>
      <c r="E75" s="215" t="s">
        <v>171</v>
      </c>
      <c r="F75" s="217"/>
      <c r="G75" s="349"/>
      <c r="H75" s="349"/>
      <c r="I75" s="217" t="s">
        <v>311</v>
      </c>
      <c r="J75" s="217"/>
      <c r="K75" s="225"/>
      <c r="L75" s="225"/>
      <c r="M75" s="262" t="s">
        <v>312</v>
      </c>
      <c r="N75" s="262"/>
      <c r="O75" s="279"/>
      <c r="P75" s="281"/>
      <c r="Q75" s="267" t="s">
        <v>173</v>
      </c>
      <c r="R75" s="268"/>
      <c r="S75" s="278"/>
      <c r="T75" s="279"/>
      <c r="U75" s="279"/>
      <c r="V75" s="280"/>
      <c r="W75" s="280"/>
      <c r="X75" s="281"/>
      <c r="Y75" s="267" t="s">
        <v>170</v>
      </c>
      <c r="Z75" s="268"/>
      <c r="AA75" s="282"/>
      <c r="AB75" s="283"/>
      <c r="AC75" s="284"/>
      <c r="AD75" s="284"/>
      <c r="AE75" s="285"/>
      <c r="AF75" s="5">
        <v>1968</v>
      </c>
      <c r="AG75" s="18" t="s">
        <v>113</v>
      </c>
      <c r="AH75" s="5"/>
      <c r="AI75" s="5"/>
      <c r="AJ75" s="138"/>
      <c r="AK75" s="138"/>
      <c r="AL75" s="138"/>
      <c r="AM75" s="138"/>
      <c r="AN75" s="5"/>
      <c r="AO75" s="5"/>
      <c r="AP75" s="5"/>
      <c r="AQ75" s="5"/>
      <c r="AR75" s="5"/>
      <c r="AS75" s="5"/>
      <c r="AT75" s="153">
        <f>A36</f>
        <v>12</v>
      </c>
      <c r="AU75" s="153" t="b">
        <f t="shared" si="0"/>
        <v>0</v>
      </c>
      <c r="AV75" s="5"/>
      <c r="AW75" s="5"/>
      <c r="AX75" s="5"/>
      <c r="AY75" s="5"/>
      <c r="AZ75" s="5"/>
      <c r="BA75" s="172">
        <v>1956</v>
      </c>
      <c r="BE75" s="30" t="s">
        <v>48</v>
      </c>
      <c r="BF75" s="30" t="s">
        <v>324</v>
      </c>
    </row>
    <row r="76" spans="1:58" ht="12.75" customHeight="1" x14ac:dyDescent="0.15">
      <c r="A76" s="5"/>
      <c r="B76" s="221" t="s">
        <v>18</v>
      </c>
      <c r="C76" s="222"/>
      <c r="D76" s="223"/>
      <c r="E76" s="350"/>
      <c r="F76" s="351"/>
      <c r="G76" s="269"/>
      <c r="H76" s="270"/>
      <c r="I76" s="23" t="s">
        <v>11</v>
      </c>
      <c r="J76" s="12"/>
      <c r="K76" s="23" t="s">
        <v>12</v>
      </c>
      <c r="L76" s="12"/>
      <c r="M76" s="26" t="s">
        <v>19</v>
      </c>
      <c r="N76" s="271" t="s">
        <v>20</v>
      </c>
      <c r="O76" s="272"/>
      <c r="P76" s="273"/>
      <c r="Q76" s="274"/>
      <c r="R76" s="274"/>
      <c r="S76" s="274"/>
      <c r="T76" s="275"/>
      <c r="U76" s="271" t="s">
        <v>21</v>
      </c>
      <c r="V76" s="272"/>
      <c r="W76" s="258"/>
      <c r="X76" s="259"/>
      <c r="Y76" s="260" t="s">
        <v>348</v>
      </c>
      <c r="Z76" s="261"/>
      <c r="AA76" s="50"/>
      <c r="AB76" s="51"/>
      <c r="AC76" s="51"/>
      <c r="AD76" s="50"/>
      <c r="AE76" s="52"/>
      <c r="AF76" s="5">
        <v>1967</v>
      </c>
      <c r="AG76" s="18" t="s">
        <v>114</v>
      </c>
      <c r="AH76" s="5"/>
      <c r="AI76" s="5"/>
      <c r="AJ76" s="138"/>
      <c r="AK76" s="138"/>
      <c r="AL76" s="138"/>
      <c r="AM76" s="138"/>
      <c r="AN76" s="5"/>
      <c r="AO76" s="5"/>
      <c r="AP76" s="5"/>
      <c r="AQ76" s="5"/>
      <c r="AR76" s="5"/>
      <c r="AS76" s="5"/>
      <c r="AT76" s="153">
        <f>A40</f>
        <v>16</v>
      </c>
      <c r="AU76" s="153" t="b">
        <f t="shared" si="0"/>
        <v>0</v>
      </c>
      <c r="AV76" s="5"/>
      <c r="AW76" s="5"/>
      <c r="AX76" s="5"/>
      <c r="AY76" s="5"/>
      <c r="AZ76" s="5"/>
      <c r="BA76" s="172">
        <v>1955</v>
      </c>
      <c r="BE76" s="30" t="s">
        <v>50</v>
      </c>
    </row>
    <row r="77" spans="1:58" ht="12.75" customHeight="1" x14ac:dyDescent="0.15">
      <c r="A77" s="5"/>
      <c r="B77" s="221" t="s">
        <v>292</v>
      </c>
      <c r="C77" s="222"/>
      <c r="D77" s="223"/>
      <c r="E77" s="265"/>
      <c r="F77" s="266"/>
      <c r="G77" s="266"/>
      <c r="H77" s="17"/>
      <c r="I77" s="265"/>
      <c r="J77" s="266"/>
      <c r="K77" s="266"/>
      <c r="L77" s="17"/>
      <c r="M77" s="265"/>
      <c r="N77" s="266"/>
      <c r="O77" s="266"/>
      <c r="P77" s="39"/>
      <c r="Q77" s="265"/>
      <c r="R77" s="266"/>
      <c r="S77" s="266"/>
      <c r="T77" s="39"/>
      <c r="U77" s="265"/>
      <c r="V77" s="266"/>
      <c r="W77" s="266"/>
      <c r="X77" s="39"/>
      <c r="Y77" s="263" t="s">
        <v>276</v>
      </c>
      <c r="Z77" s="264"/>
      <c r="AA77" s="53"/>
      <c r="AB77" s="53"/>
      <c r="AC77" s="53"/>
      <c r="AD77" s="53"/>
      <c r="AE77" s="54"/>
      <c r="AF77" s="5">
        <v>1966</v>
      </c>
      <c r="AG77" s="18" t="s">
        <v>115</v>
      </c>
      <c r="AH77" s="5"/>
      <c r="AI77" s="5"/>
      <c r="AJ77" s="138"/>
      <c r="AK77" s="138"/>
      <c r="AL77" s="138"/>
      <c r="AM77" s="138"/>
      <c r="AN77" s="5"/>
      <c r="AO77" s="5"/>
      <c r="AP77" s="5"/>
      <c r="AQ77" s="5"/>
      <c r="AR77" s="5"/>
      <c r="AS77" s="5"/>
      <c r="AT77" s="153">
        <f>A41</f>
        <v>17</v>
      </c>
      <c r="AU77" s="153" t="b">
        <f t="shared" si="0"/>
        <v>0</v>
      </c>
      <c r="AV77" s="5"/>
      <c r="AW77" s="5"/>
      <c r="AX77" s="5"/>
      <c r="AY77" s="5"/>
      <c r="AZ77" s="5"/>
      <c r="BA77" s="172">
        <v>1954</v>
      </c>
      <c r="BE77" s="30" t="s">
        <v>49</v>
      </c>
      <c r="BF77" s="30" t="s">
        <v>300</v>
      </c>
    </row>
    <row r="78" spans="1:58" ht="12.75" customHeight="1" x14ac:dyDescent="0.15">
      <c r="A78" s="5"/>
      <c r="B78" s="221" t="s">
        <v>22</v>
      </c>
      <c r="C78" s="222"/>
      <c r="D78" s="223"/>
      <c r="E78" s="237"/>
      <c r="F78" s="226"/>
      <c r="G78" s="238"/>
      <c r="H78" s="237"/>
      <c r="I78" s="226"/>
      <c r="J78" s="238"/>
      <c r="K78" s="237"/>
      <c r="L78" s="226"/>
      <c r="M78" s="238"/>
      <c r="N78" s="237"/>
      <c r="O78" s="226"/>
      <c r="P78" s="238"/>
      <c r="Q78" s="237"/>
      <c r="R78" s="226"/>
      <c r="S78" s="238"/>
      <c r="T78" s="237"/>
      <c r="U78" s="226"/>
      <c r="V78" s="238"/>
      <c r="W78" s="249" t="s">
        <v>46</v>
      </c>
      <c r="X78" s="255"/>
      <c r="Y78" s="225"/>
      <c r="Z78" s="225"/>
      <c r="AA78" s="225"/>
      <c r="AB78" s="225"/>
      <c r="AC78" s="225"/>
      <c r="AD78" s="225"/>
      <c r="AE78" s="256"/>
      <c r="AF78" s="5">
        <v>1965</v>
      </c>
      <c r="AG78" s="18" t="s">
        <v>116</v>
      </c>
      <c r="AH78" s="5"/>
      <c r="AI78" s="5"/>
      <c r="AJ78" s="138"/>
      <c r="AK78" s="138"/>
      <c r="AL78" s="138"/>
      <c r="AM78" s="138"/>
      <c r="AN78" s="5"/>
      <c r="AO78" s="5"/>
      <c r="AP78" s="5"/>
      <c r="AQ78" s="5"/>
      <c r="AR78" s="5"/>
      <c r="AS78" s="5"/>
      <c r="AT78" s="153">
        <f>A45</f>
        <v>21</v>
      </c>
      <c r="AU78" s="153" t="b">
        <f t="shared" si="0"/>
        <v>0</v>
      </c>
      <c r="AV78" s="5"/>
      <c r="AW78" s="5"/>
      <c r="AX78" s="5"/>
      <c r="AY78" s="5"/>
      <c r="AZ78" s="5"/>
      <c r="BA78" s="172">
        <v>1953</v>
      </c>
      <c r="BF78" s="30" t="s">
        <v>325</v>
      </c>
    </row>
    <row r="79" spans="1:58" ht="12.75" customHeight="1" x14ac:dyDescent="0.15">
      <c r="A79" s="5"/>
      <c r="B79" s="221" t="s">
        <v>174</v>
      </c>
      <c r="C79" s="222"/>
      <c r="D79" s="223"/>
      <c r="E79" s="237"/>
      <c r="F79" s="226"/>
      <c r="G79" s="238"/>
      <c r="H79" s="237"/>
      <c r="I79" s="226"/>
      <c r="J79" s="238"/>
      <c r="K79" s="237"/>
      <c r="L79" s="226"/>
      <c r="M79" s="238"/>
      <c r="N79" s="237"/>
      <c r="O79" s="226"/>
      <c r="P79" s="238"/>
      <c r="Q79" s="237"/>
      <c r="R79" s="226"/>
      <c r="S79" s="251"/>
      <c r="T79" s="252" t="s">
        <v>172</v>
      </c>
      <c r="U79" s="253"/>
      <c r="V79" s="254"/>
      <c r="W79" s="239"/>
      <c r="X79" s="240"/>
      <c r="Y79" s="240"/>
      <c r="Z79" s="241"/>
      <c r="AA79" s="241"/>
      <c r="AB79" s="241"/>
      <c r="AC79" s="241"/>
      <c r="AD79" s="241"/>
      <c r="AE79" s="242"/>
      <c r="AF79" s="5">
        <v>1964</v>
      </c>
      <c r="AG79" s="18" t="s">
        <v>117</v>
      </c>
      <c r="AH79" s="5"/>
      <c r="AI79" s="5"/>
      <c r="AJ79" s="138">
        <f>IF(ISERROR(DATE($B$55,$E$55,1))=TRUE,3,DATE($B$55,$E$55,1))</f>
        <v>3</v>
      </c>
      <c r="AK79" s="138">
        <f>RANK(AJ79,$AJ$49:$AJ$89,0)</f>
        <v>7</v>
      </c>
      <c r="AL79" s="138">
        <f>IF(AND($AJ$79&gt;10,ISERROR(DATE($H$55,$K$55,1))=TRUE),99999,IF(ISERROR(DATE($H$55,$K$55,1))=TRUE,3,DATE($H$55,$K$55,1)))</f>
        <v>3</v>
      </c>
      <c r="AM79" s="138">
        <f>RANK(AL79,$AL$49:$AL$89,0)</f>
        <v>7</v>
      </c>
      <c r="AN79" s="5"/>
      <c r="AO79" s="5"/>
      <c r="AP79" s="5"/>
      <c r="AQ79" s="5"/>
      <c r="AR79" s="5"/>
      <c r="AS79" s="5"/>
      <c r="AT79" s="153">
        <f>A46</f>
        <v>22</v>
      </c>
      <c r="AU79" s="153" t="b">
        <f t="shared" si="0"/>
        <v>0</v>
      </c>
      <c r="AV79" s="5"/>
      <c r="AW79" s="5"/>
      <c r="AX79" s="5"/>
      <c r="AY79" s="5"/>
      <c r="AZ79" s="5"/>
      <c r="BA79" s="172">
        <v>1952</v>
      </c>
      <c r="BF79" s="30" t="s">
        <v>326</v>
      </c>
    </row>
    <row r="80" spans="1:58" ht="12.75" customHeight="1" x14ac:dyDescent="0.15">
      <c r="A80" s="5"/>
      <c r="B80" s="221" t="s">
        <v>25</v>
      </c>
      <c r="C80" s="222"/>
      <c r="D80" s="223"/>
      <c r="E80" s="224"/>
      <c r="F80" s="225"/>
      <c r="G80" s="225"/>
      <c r="H80" s="225"/>
      <c r="I80" s="225"/>
      <c r="J80" s="16" t="s">
        <v>293</v>
      </c>
      <c r="K80" s="226"/>
      <c r="L80" s="226"/>
      <c r="M80" s="226"/>
      <c r="N80" s="28" t="s">
        <v>294</v>
      </c>
      <c r="O80" s="227" t="s">
        <v>26</v>
      </c>
      <c r="P80" s="223"/>
      <c r="Q80" s="249" t="s">
        <v>34</v>
      </c>
      <c r="R80" s="250"/>
      <c r="S80" s="237"/>
      <c r="T80" s="238"/>
      <c r="U80" s="250" t="s">
        <v>35</v>
      </c>
      <c r="V80" s="250"/>
      <c r="W80" s="250"/>
      <c r="X80" s="237"/>
      <c r="Y80" s="238"/>
      <c r="Z80" s="250" t="s">
        <v>36</v>
      </c>
      <c r="AA80" s="250"/>
      <c r="AB80" s="250"/>
      <c r="AC80" s="237"/>
      <c r="AD80" s="226"/>
      <c r="AE80" s="257"/>
      <c r="AF80" s="5">
        <v>1963</v>
      </c>
      <c r="AG80" s="18" t="s">
        <v>118</v>
      </c>
      <c r="AH80" s="5"/>
      <c r="AI80" s="5"/>
      <c r="AJ80" s="138"/>
      <c r="AK80" s="138"/>
      <c r="AL80" s="138"/>
      <c r="AM80" s="138"/>
      <c r="AN80" s="5"/>
      <c r="AO80" s="5"/>
      <c r="AP80" s="5"/>
      <c r="AQ80" s="5"/>
      <c r="AR80" s="5"/>
      <c r="AS80" s="5"/>
      <c r="AT80" s="153">
        <f>A50</f>
        <v>26</v>
      </c>
      <c r="AU80" s="153" t="b">
        <f t="shared" si="0"/>
        <v>0</v>
      </c>
      <c r="AV80" s="5"/>
      <c r="AW80" s="5"/>
      <c r="AX80" s="5"/>
      <c r="AY80" s="5"/>
      <c r="AZ80" s="5"/>
      <c r="BA80" s="172">
        <v>1951</v>
      </c>
      <c r="BF80" s="30" t="s">
        <v>327</v>
      </c>
    </row>
    <row r="81" spans="1:58" ht="27" customHeight="1" x14ac:dyDescent="0.15">
      <c r="A81" s="5"/>
      <c r="B81" s="243" t="s">
        <v>313</v>
      </c>
      <c r="C81" s="244"/>
      <c r="D81" s="244"/>
      <c r="E81" s="245"/>
      <c r="F81" s="246"/>
      <c r="G81" s="247"/>
      <c r="H81" s="247"/>
      <c r="I81" s="247"/>
      <c r="J81" s="247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7"/>
      <c r="Z81" s="247"/>
      <c r="AA81" s="247"/>
      <c r="AB81" s="247"/>
      <c r="AC81" s="247"/>
      <c r="AD81" s="247"/>
      <c r="AE81" s="248"/>
      <c r="AF81" s="5">
        <v>1962</v>
      </c>
      <c r="AG81" s="18" t="s">
        <v>342</v>
      </c>
      <c r="AH81" s="5"/>
      <c r="AI81" s="5"/>
      <c r="AJ81" s="138"/>
      <c r="AK81" s="138"/>
      <c r="AL81" s="138"/>
      <c r="AM81" s="138"/>
      <c r="AN81" s="5"/>
      <c r="AO81" s="5"/>
      <c r="AP81" s="5"/>
      <c r="AQ81" s="5"/>
      <c r="AR81" s="5"/>
      <c r="AS81" s="5"/>
      <c r="AT81" s="153">
        <f>A51</f>
        <v>27</v>
      </c>
      <c r="AU81" s="153" t="b">
        <f t="shared" si="0"/>
        <v>0</v>
      </c>
      <c r="AV81" s="5"/>
      <c r="AW81" s="5"/>
      <c r="AX81" s="5"/>
      <c r="AY81" s="5"/>
      <c r="AZ81" s="5"/>
      <c r="BA81" s="172">
        <v>1950</v>
      </c>
      <c r="BF81" s="30" t="s">
        <v>328</v>
      </c>
    </row>
    <row r="82" spans="1:58" ht="12.75" customHeight="1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>
        <v>1961</v>
      </c>
      <c r="AG82" s="18" t="s">
        <v>119</v>
      </c>
      <c r="AH82" s="5"/>
      <c r="AI82" s="5"/>
      <c r="AJ82" s="138"/>
      <c r="AK82" s="138"/>
      <c r="AL82" s="138"/>
      <c r="AM82" s="138"/>
      <c r="AN82" s="5"/>
      <c r="AO82" s="5"/>
      <c r="AP82" s="5"/>
      <c r="AQ82" s="5"/>
      <c r="AR82" s="5"/>
      <c r="AS82" s="5"/>
      <c r="AT82" s="153">
        <f>A55</f>
        <v>31</v>
      </c>
      <c r="AU82" s="153" t="b">
        <f t="shared" si="0"/>
        <v>0</v>
      </c>
      <c r="AV82" s="5"/>
      <c r="AW82" s="5"/>
      <c r="AX82" s="5"/>
      <c r="AY82" s="5"/>
      <c r="AZ82" s="5"/>
      <c r="BA82" s="172">
        <v>1949</v>
      </c>
      <c r="BF82" s="30" t="s">
        <v>329</v>
      </c>
    </row>
    <row r="83" spans="1:58" x14ac:dyDescent="0.15">
      <c r="A83" s="5"/>
      <c r="B83" s="5"/>
      <c r="C83" s="5"/>
      <c r="D83" s="236"/>
      <c r="E83" s="236"/>
      <c r="F83" s="236"/>
      <c r="G83" s="236"/>
      <c r="H83" s="236"/>
      <c r="I83" s="236"/>
      <c r="J83" s="236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>
        <v>1960</v>
      </c>
      <c r="AG83" s="18" t="s">
        <v>120</v>
      </c>
      <c r="AH83" s="5"/>
      <c r="AI83" s="5"/>
      <c r="AJ83" s="138"/>
      <c r="AK83" s="138"/>
      <c r="AL83" s="138"/>
      <c r="AM83" s="138"/>
      <c r="AN83" s="5"/>
      <c r="AO83" s="5"/>
      <c r="AP83" s="5"/>
      <c r="AQ83" s="5"/>
      <c r="AR83" s="5"/>
      <c r="AS83" s="5"/>
      <c r="AT83" s="153">
        <f>A56</f>
        <v>32</v>
      </c>
      <c r="AU83" s="153" t="b">
        <f t="shared" si="0"/>
        <v>0</v>
      </c>
      <c r="AV83" s="5"/>
      <c r="AW83" s="5"/>
      <c r="AX83" s="5"/>
      <c r="AY83" s="5"/>
      <c r="AZ83" s="5"/>
      <c r="BA83" s="172">
        <v>1948</v>
      </c>
      <c r="BF83" s="30" t="s">
        <v>144</v>
      </c>
    </row>
    <row r="84" spans="1:58" ht="27" customHeight="1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>
        <v>1959</v>
      </c>
      <c r="AG84" s="18" t="s">
        <v>343</v>
      </c>
      <c r="AH84" s="5"/>
      <c r="AI84" s="5"/>
      <c r="AJ84" s="138">
        <f>IF(ISERROR(DATE($B$60,$E$60,1))=TRUE,2,DATE($B$60,$E$60,1))</f>
        <v>2</v>
      </c>
      <c r="AK84" s="138">
        <f>RANK(AJ84,$AJ$49:$AJ$89,0)</f>
        <v>8</v>
      </c>
      <c r="AL84" s="138">
        <f>IF(AND($AJ$84&gt;10,ISERROR(DATE($H$60,$K$60,1))=TRUE),99999,IF(ISERROR(DATE($H$60,$K$60,1))=TRUE,2,DATE($H$60,$K$60,1)))</f>
        <v>2</v>
      </c>
      <c r="AM84" s="138">
        <f>RANK(AL84,$AL$49:$AL$89,0)</f>
        <v>8</v>
      </c>
      <c r="AN84" s="5"/>
      <c r="AO84" s="5"/>
      <c r="AP84" s="5"/>
      <c r="AQ84" s="5"/>
      <c r="AR84" s="5"/>
      <c r="AS84" s="5"/>
      <c r="AT84" s="153">
        <f>A60</f>
        <v>36</v>
      </c>
      <c r="AU84" s="153" t="b">
        <f t="shared" si="0"/>
        <v>0</v>
      </c>
      <c r="AV84" s="5"/>
      <c r="AW84" s="5"/>
      <c r="AX84" s="5"/>
      <c r="AY84" s="5"/>
      <c r="AZ84" s="5"/>
      <c r="BA84" s="172">
        <v>1947</v>
      </c>
    </row>
    <row r="85" spans="1:5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>
        <v>1958</v>
      </c>
      <c r="AG85" s="18" t="s">
        <v>344</v>
      </c>
      <c r="AH85" s="5"/>
      <c r="AI85" s="5"/>
      <c r="AJ85" s="138"/>
      <c r="AK85" s="138"/>
      <c r="AL85" s="138"/>
      <c r="AM85" s="138"/>
      <c r="AN85" s="5"/>
      <c r="AO85" s="5"/>
      <c r="AP85" s="5"/>
      <c r="AQ85" s="5"/>
      <c r="AR85" s="5"/>
      <c r="AS85" s="5"/>
      <c r="AT85" s="153">
        <f>A61</f>
        <v>37</v>
      </c>
      <c r="AU85" s="153" t="b">
        <f t="shared" si="0"/>
        <v>0</v>
      </c>
      <c r="AV85" s="5"/>
      <c r="AW85" s="5"/>
      <c r="AX85" s="5"/>
      <c r="AY85" s="5"/>
      <c r="AZ85" s="5"/>
      <c r="BA85" s="172">
        <v>1946</v>
      </c>
    </row>
    <row r="86" spans="1:5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>
        <v>1957</v>
      </c>
      <c r="AG86" s="18" t="s">
        <v>346</v>
      </c>
      <c r="AH86" s="5"/>
      <c r="AI86" s="5"/>
      <c r="AJ86" s="138"/>
      <c r="AK86" s="138"/>
      <c r="AL86" s="138"/>
      <c r="AM86" s="138"/>
      <c r="AN86" s="5"/>
      <c r="AO86" s="5"/>
      <c r="AP86" s="5"/>
      <c r="AQ86" s="5"/>
      <c r="AR86" s="5"/>
      <c r="AS86" s="5"/>
      <c r="AT86" s="153">
        <f>A65</f>
        <v>41</v>
      </c>
      <c r="AU86" s="153" t="b">
        <f t="shared" si="0"/>
        <v>0</v>
      </c>
      <c r="AV86" s="5"/>
      <c r="AW86" s="5"/>
      <c r="AX86" s="5"/>
      <c r="AY86" s="5"/>
      <c r="AZ86" s="5"/>
      <c r="BA86" s="172">
        <v>1945</v>
      </c>
    </row>
    <row r="87" spans="1:5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>
        <v>1956</v>
      </c>
      <c r="AG87" s="18" t="s">
        <v>347</v>
      </c>
      <c r="AH87" s="5"/>
      <c r="AI87" s="5"/>
      <c r="AJ87" s="138"/>
      <c r="AK87" s="138"/>
      <c r="AL87" s="138"/>
      <c r="AM87" s="138"/>
      <c r="AN87" s="5"/>
      <c r="AO87" s="5"/>
      <c r="AP87" s="5"/>
      <c r="AQ87" s="5"/>
      <c r="AR87" s="5"/>
      <c r="AS87" s="5"/>
      <c r="AT87" s="153">
        <f>A66</f>
        <v>42</v>
      </c>
      <c r="AU87" s="153" t="b">
        <f t="shared" si="0"/>
        <v>0</v>
      </c>
      <c r="AV87" s="5"/>
      <c r="AW87" s="5"/>
      <c r="AX87" s="5"/>
      <c r="AY87" s="5"/>
      <c r="AZ87" s="5"/>
      <c r="BA87" s="172">
        <v>1944</v>
      </c>
    </row>
    <row r="88" spans="1:5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>
        <v>1955</v>
      </c>
      <c r="AG88" s="18" t="s">
        <v>349</v>
      </c>
      <c r="AH88" s="5"/>
      <c r="AI88" s="5"/>
      <c r="AJ88" s="138"/>
      <c r="AK88" s="138"/>
      <c r="AL88" s="138"/>
      <c r="AM88" s="138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172">
        <v>1943</v>
      </c>
    </row>
    <row r="89" spans="1:5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18"/>
      <c r="AH89" s="5"/>
      <c r="AI89" s="5"/>
      <c r="AJ89" s="138">
        <f>IF(ISERROR(DATE($B$65,$E$65,1))=TRUE,1,DATE($B$65,$E$65,1))</f>
        <v>1</v>
      </c>
      <c r="AK89" s="138">
        <f>RANK(AJ89,$AJ$49:$AJ$89,0)</f>
        <v>9</v>
      </c>
      <c r="AL89" s="138">
        <f>IF(AND($AJ$89&gt;10,ISERROR(DATE($H$65,$K$65,1))=TRUE),99999,IF(ISERROR(DATE($H$65,$K$65,1))=TRUE,1,DATE($H$65,$K$65,1)))</f>
        <v>1</v>
      </c>
      <c r="AM89" s="138">
        <f>RANK(AL89,$AL$49:$AL$89,0)</f>
        <v>9</v>
      </c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172">
        <v>1942</v>
      </c>
    </row>
    <row r="90" spans="1:5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18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172">
        <v>1941</v>
      </c>
    </row>
    <row r="91" spans="1:5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18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172">
        <v>1940</v>
      </c>
    </row>
    <row r="92" spans="1:5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18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172">
        <v>1939</v>
      </c>
    </row>
    <row r="93" spans="1:5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18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172">
        <v>1938</v>
      </c>
    </row>
    <row r="94" spans="1:5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65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65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65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65" x14ac:dyDescent="0.15">
      <c r="AF100" s="5"/>
      <c r="AG100" s="5"/>
      <c r="AJ100" s="228"/>
      <c r="AK100" s="229"/>
      <c r="AL100" s="4"/>
      <c r="AM100" s="149"/>
      <c r="AN100" s="4"/>
      <c r="AO100" s="4"/>
      <c r="AP100" s="230"/>
      <c r="AQ100" s="230"/>
      <c r="AR100" s="4"/>
      <c r="AS100" s="149"/>
      <c r="AT100" s="4"/>
      <c r="AU100" s="231"/>
      <c r="AV100" s="232"/>
      <c r="AW100" s="233"/>
      <c r="AX100" s="234"/>
      <c r="AY100" s="235"/>
      <c r="AZ100" s="201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3"/>
    </row>
    <row r="101" spans="1:65" x14ac:dyDescent="0.15">
      <c r="AF101" s="5"/>
      <c r="AG101" s="5"/>
      <c r="AJ101" s="204"/>
      <c r="AK101" s="205"/>
      <c r="AL101" s="180"/>
      <c r="AM101" s="181"/>
      <c r="AN101" s="181"/>
      <c r="AO101" s="181"/>
      <c r="AP101" s="181"/>
      <c r="AQ101" s="181"/>
      <c r="AR101" s="181"/>
      <c r="AS101" s="181"/>
      <c r="AT101" s="181"/>
      <c r="AU101" s="181"/>
      <c r="AV101" s="192"/>
      <c r="AW101" s="215"/>
      <c r="AX101" s="217"/>
      <c r="AY101" s="218"/>
      <c r="AZ101" s="180"/>
      <c r="BA101" s="181"/>
      <c r="BB101" s="181"/>
      <c r="BC101" s="181"/>
      <c r="BD101" s="181"/>
      <c r="BE101" s="181"/>
      <c r="BF101" s="181"/>
      <c r="BG101" s="181"/>
      <c r="BH101" s="181"/>
      <c r="BI101" s="181"/>
      <c r="BJ101" s="181"/>
      <c r="BK101" s="181"/>
      <c r="BL101" s="181"/>
      <c r="BM101" s="182"/>
    </row>
    <row r="102" spans="1:65" x14ac:dyDescent="0.15">
      <c r="AF102" s="5"/>
      <c r="AG102" s="5"/>
      <c r="AJ102" s="211"/>
      <c r="AK102" s="212"/>
      <c r="AL102" s="215"/>
      <c r="AM102" s="216"/>
      <c r="AN102" s="180"/>
      <c r="AO102" s="181"/>
      <c r="AP102" s="181"/>
      <c r="AQ102" s="181"/>
      <c r="AR102" s="181"/>
      <c r="AS102" s="181"/>
      <c r="AT102" s="181"/>
      <c r="AU102" s="181"/>
      <c r="AV102" s="192"/>
      <c r="AW102" s="215"/>
      <c r="AX102" s="217"/>
      <c r="AY102" s="218"/>
      <c r="AZ102" s="219"/>
      <c r="BA102" s="193"/>
      <c r="BB102" s="220"/>
      <c r="BC102" s="215"/>
      <c r="BD102" s="218"/>
      <c r="BE102" s="219"/>
      <c r="BF102" s="193"/>
      <c r="BG102" s="193"/>
      <c r="BH102" s="150"/>
      <c r="BI102" s="193"/>
      <c r="BJ102" s="193"/>
      <c r="BK102" s="193"/>
      <c r="BL102" s="193"/>
      <c r="BM102" s="194"/>
    </row>
    <row r="103" spans="1:65" x14ac:dyDescent="0.15">
      <c r="AF103" s="5"/>
      <c r="AG103" s="5"/>
      <c r="AJ103" s="213"/>
      <c r="AK103" s="214"/>
      <c r="AL103" s="198"/>
      <c r="AM103" s="200"/>
      <c r="AN103" s="195"/>
      <c r="AO103" s="196"/>
      <c r="AP103" s="196"/>
      <c r="AQ103" s="196"/>
      <c r="AR103" s="196"/>
      <c r="AS103" s="196"/>
      <c r="AT103" s="196"/>
      <c r="AU103" s="196"/>
      <c r="AV103" s="197"/>
      <c r="AW103" s="198"/>
      <c r="AX103" s="199"/>
      <c r="AY103" s="200"/>
      <c r="AZ103" s="151"/>
      <c r="BA103" s="173"/>
      <c r="BB103" s="151"/>
      <c r="BC103" s="151"/>
      <c r="BD103" s="152"/>
      <c r="BE103" s="180"/>
      <c r="BF103" s="181"/>
      <c r="BG103" s="192"/>
      <c r="BH103" s="180"/>
      <c r="BI103" s="181"/>
      <c r="BJ103" s="192"/>
      <c r="BK103" s="181"/>
      <c r="BL103" s="181"/>
      <c r="BM103" s="182"/>
    </row>
    <row r="104" spans="1:65" x14ac:dyDescent="0.15">
      <c r="AF104" s="5"/>
      <c r="AG104" s="5"/>
      <c r="AJ104" s="206"/>
      <c r="AK104" s="207"/>
      <c r="AL104" s="208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10"/>
    </row>
    <row r="105" spans="1:65" x14ac:dyDescent="0.15">
      <c r="AF105" s="5"/>
      <c r="AG105" s="5"/>
    </row>
    <row r="106" spans="1:65" x14ac:dyDescent="0.15">
      <c r="AF106" s="5"/>
      <c r="AG106" s="5"/>
    </row>
    <row r="107" spans="1:65" x14ac:dyDescent="0.15">
      <c r="AF107" s="5"/>
      <c r="AG107" s="5"/>
    </row>
    <row r="108" spans="1:65" x14ac:dyDescent="0.15">
      <c r="AF108" s="5"/>
      <c r="AG108" s="5"/>
    </row>
    <row r="109" spans="1:65" x14ac:dyDescent="0.15">
      <c r="AF109" s="5"/>
      <c r="AG109" s="5"/>
    </row>
    <row r="110" spans="1:65" x14ac:dyDescent="0.15">
      <c r="AF110" s="5"/>
      <c r="AG110" s="5"/>
    </row>
    <row r="111" spans="1:65" x14ac:dyDescent="0.15">
      <c r="AF111" s="5"/>
      <c r="AG111" s="5"/>
    </row>
  </sheetData>
  <sheetProtection password="CEED" sheet="1" objects="1" scenarios="1" selectLockedCells="1"/>
  <mergeCells count="435">
    <mergeCell ref="D29:AE29"/>
    <mergeCell ref="Z28:AB28"/>
    <mergeCell ref="AA32:AE32"/>
    <mergeCell ref="AF17:AG17"/>
    <mergeCell ref="O73:P73"/>
    <mergeCell ref="Y73:AA73"/>
    <mergeCell ref="AB73:AE73"/>
    <mergeCell ref="T17:AE17"/>
    <mergeCell ref="E18:P18"/>
    <mergeCell ref="Q21:R21"/>
    <mergeCell ref="R41:AE41"/>
    <mergeCell ref="R46:AE46"/>
    <mergeCell ref="U42:V42"/>
    <mergeCell ref="AA42:AE42"/>
    <mergeCell ref="W43:Y43"/>
    <mergeCell ref="R42:T42"/>
    <mergeCell ref="Z43:AB43"/>
    <mergeCell ref="AC43:AE43"/>
    <mergeCell ref="W42:Y42"/>
    <mergeCell ref="O45:Q45"/>
    <mergeCell ref="W47:Y47"/>
    <mergeCell ref="D44:AE44"/>
    <mergeCell ref="AA47:AE47"/>
    <mergeCell ref="O48:Q48"/>
    <mergeCell ref="S10:T10"/>
    <mergeCell ref="L10:O10"/>
    <mergeCell ref="S5:T5"/>
    <mergeCell ref="S13:U13"/>
    <mergeCell ref="L11:O11"/>
    <mergeCell ref="D9:K9"/>
    <mergeCell ref="W5:Z5"/>
    <mergeCell ref="O70:P70"/>
    <mergeCell ref="G16:H16"/>
    <mergeCell ref="H8:I8"/>
    <mergeCell ref="J12:K12"/>
    <mergeCell ref="L13:M13"/>
    <mergeCell ref="J13:K13"/>
    <mergeCell ref="G13:H13"/>
    <mergeCell ref="W28:Y28"/>
    <mergeCell ref="H25:I25"/>
    <mergeCell ref="T20:AE20"/>
    <mergeCell ref="T18:AE18"/>
    <mergeCell ref="D27:E27"/>
    <mergeCell ref="O28:Q28"/>
    <mergeCell ref="AC28:AE28"/>
    <mergeCell ref="O31:Q31"/>
    <mergeCell ref="R31:AE31"/>
    <mergeCell ref="W27:Y27"/>
    <mergeCell ref="D4:J4"/>
    <mergeCell ref="D7:U7"/>
    <mergeCell ref="P13:R13"/>
    <mergeCell ref="B10:C11"/>
    <mergeCell ref="B13:C13"/>
    <mergeCell ref="O4:P4"/>
    <mergeCell ref="O6:P6"/>
    <mergeCell ref="T12:U12"/>
    <mergeCell ref="N12:O12"/>
    <mergeCell ref="G12:H12"/>
    <mergeCell ref="B8:C9"/>
    <mergeCell ref="L5:N5"/>
    <mergeCell ref="B5:C6"/>
    <mergeCell ref="B12:C12"/>
    <mergeCell ref="B4:C4"/>
    <mergeCell ref="L12:M12"/>
    <mergeCell ref="E8:F8"/>
    <mergeCell ref="B7:C7"/>
    <mergeCell ref="E10:J10"/>
    <mergeCell ref="D12:E12"/>
    <mergeCell ref="O5:R5"/>
    <mergeCell ref="K4:K5"/>
    <mergeCell ref="L6:N6"/>
    <mergeCell ref="N13:O13"/>
    <mergeCell ref="B15:C15"/>
    <mergeCell ref="B16:E16"/>
    <mergeCell ref="E17:P17"/>
    <mergeCell ref="P14:S14"/>
    <mergeCell ref="D15:O15"/>
    <mergeCell ref="D14:O14"/>
    <mergeCell ref="M16:N16"/>
    <mergeCell ref="Q17:R17"/>
    <mergeCell ref="P15:S15"/>
    <mergeCell ref="B14:C14"/>
    <mergeCell ref="E23:P23"/>
    <mergeCell ref="E22:P22"/>
    <mergeCell ref="M25:N25"/>
    <mergeCell ref="B18:C18"/>
    <mergeCell ref="B19:C19"/>
    <mergeCell ref="B21:C21"/>
    <mergeCell ref="E19:P19"/>
    <mergeCell ref="B20:C20"/>
    <mergeCell ref="B17:C17"/>
    <mergeCell ref="E20:P20"/>
    <mergeCell ref="B39:C39"/>
    <mergeCell ref="D39:AE39"/>
    <mergeCell ref="D38:E38"/>
    <mergeCell ref="F38:N38"/>
    <mergeCell ref="O38:Q38"/>
    <mergeCell ref="W38:Y38"/>
    <mergeCell ref="AC38:AE38"/>
    <mergeCell ref="O37:Q37"/>
    <mergeCell ref="AA37:AE37"/>
    <mergeCell ref="U37:V37"/>
    <mergeCell ref="W37:Y37"/>
    <mergeCell ref="B76:D76"/>
    <mergeCell ref="E75:F75"/>
    <mergeCell ref="G75:H75"/>
    <mergeCell ref="I75:J75"/>
    <mergeCell ref="K75:L75"/>
    <mergeCell ref="Q77:S77"/>
    <mergeCell ref="B77:D77"/>
    <mergeCell ref="E77:G77"/>
    <mergeCell ref="I77:K77"/>
    <mergeCell ref="E76:F76"/>
    <mergeCell ref="D5:J6"/>
    <mergeCell ref="Q73:X73"/>
    <mergeCell ref="B75:D75"/>
    <mergeCell ref="F70:N70"/>
    <mergeCell ref="F72:N72"/>
    <mergeCell ref="O72:P72"/>
    <mergeCell ref="B30:C30"/>
    <mergeCell ref="R32:T32"/>
    <mergeCell ref="R45:AE45"/>
    <mergeCell ref="Z38:AB38"/>
    <mergeCell ref="O33:Q33"/>
    <mergeCell ref="R40:AE40"/>
    <mergeCell ref="B24:AE24"/>
    <mergeCell ref="B29:C29"/>
    <mergeCell ref="B26:C26"/>
    <mergeCell ref="H30:I30"/>
    <mergeCell ref="T21:AE21"/>
    <mergeCell ref="B27:C28"/>
    <mergeCell ref="B25:C25"/>
    <mergeCell ref="U27:V27"/>
    <mergeCell ref="W32:Y32"/>
    <mergeCell ref="D28:E28"/>
    <mergeCell ref="D26:N26"/>
    <mergeCell ref="F27:N27"/>
    <mergeCell ref="L4:N4"/>
    <mergeCell ref="P2:V3"/>
    <mergeCell ref="P8:Q8"/>
    <mergeCell ref="B31:C31"/>
    <mergeCell ref="D31:N31"/>
    <mergeCell ref="R27:T27"/>
    <mergeCell ref="O27:Q27"/>
    <mergeCell ref="E21:P21"/>
    <mergeCell ref="Q11:R11"/>
    <mergeCell ref="J8:L8"/>
    <mergeCell ref="M8:O8"/>
    <mergeCell ref="L9:N9"/>
    <mergeCell ref="Q10:R10"/>
    <mergeCell ref="Q20:R20"/>
    <mergeCell ref="E11:J11"/>
    <mergeCell ref="O9:U9"/>
    <mergeCell ref="D13:E13"/>
    <mergeCell ref="S11:T11"/>
    <mergeCell ref="T14:U14"/>
    <mergeCell ref="Q18:R18"/>
    <mergeCell ref="D2:L2"/>
    <mergeCell ref="O25:Q25"/>
    <mergeCell ref="R25:AE25"/>
    <mergeCell ref="O26:Q26"/>
    <mergeCell ref="M30:N30"/>
    <mergeCell ref="O30:Q30"/>
    <mergeCell ref="R30:AE30"/>
    <mergeCell ref="R8:U8"/>
    <mergeCell ref="B32:C33"/>
    <mergeCell ref="O32:Q32"/>
    <mergeCell ref="U32:V32"/>
    <mergeCell ref="F32:N32"/>
    <mergeCell ref="Z33:AB33"/>
    <mergeCell ref="AC33:AE33"/>
    <mergeCell ref="Q12:R12"/>
    <mergeCell ref="R26:AE26"/>
    <mergeCell ref="T15:U15"/>
    <mergeCell ref="J16:K16"/>
    <mergeCell ref="T19:AE19"/>
    <mergeCell ref="AA27:AE27"/>
    <mergeCell ref="F28:N28"/>
    <mergeCell ref="Q19:R19"/>
    <mergeCell ref="B22:C22"/>
    <mergeCell ref="T23:AE23"/>
    <mergeCell ref="Q23:R23"/>
    <mergeCell ref="T22:AE22"/>
    <mergeCell ref="B23:C23"/>
    <mergeCell ref="Q22:R22"/>
    <mergeCell ref="B36:C36"/>
    <mergeCell ref="D32:E32"/>
    <mergeCell ref="D33:E33"/>
    <mergeCell ref="F33:N33"/>
    <mergeCell ref="W33:Y33"/>
    <mergeCell ref="B37:C38"/>
    <mergeCell ref="D37:E37"/>
    <mergeCell ref="F37:N37"/>
    <mergeCell ref="R37:T37"/>
    <mergeCell ref="D36:N36"/>
    <mergeCell ref="R36:AE36"/>
    <mergeCell ref="B34:C34"/>
    <mergeCell ref="D34:AE34"/>
    <mergeCell ref="B35:C35"/>
    <mergeCell ref="H35:I35"/>
    <mergeCell ref="M35:N35"/>
    <mergeCell ref="O35:Q35"/>
    <mergeCell ref="R35:AE35"/>
    <mergeCell ref="O36:Q36"/>
    <mergeCell ref="B45:C45"/>
    <mergeCell ref="D43:E43"/>
    <mergeCell ref="F43:N43"/>
    <mergeCell ref="O43:Q43"/>
    <mergeCell ref="B40:C40"/>
    <mergeCell ref="H40:I40"/>
    <mergeCell ref="M40:N40"/>
    <mergeCell ref="O40:Q40"/>
    <mergeCell ref="D41:N41"/>
    <mergeCell ref="O41:Q41"/>
    <mergeCell ref="B42:C43"/>
    <mergeCell ref="D42:E42"/>
    <mergeCell ref="F42:N42"/>
    <mergeCell ref="O42:Q42"/>
    <mergeCell ref="B41:C41"/>
    <mergeCell ref="B44:C44"/>
    <mergeCell ref="H45:I45"/>
    <mergeCell ref="M45:N45"/>
    <mergeCell ref="R55:AE55"/>
    <mergeCell ref="Z53:AB53"/>
    <mergeCell ref="AC53:AE53"/>
    <mergeCell ref="R52:T52"/>
    <mergeCell ref="U52:V52"/>
    <mergeCell ref="W52:Y52"/>
    <mergeCell ref="W53:Y53"/>
    <mergeCell ref="U47:V47"/>
    <mergeCell ref="F48:N48"/>
    <mergeCell ref="D54:AE54"/>
    <mergeCell ref="D49:AE49"/>
    <mergeCell ref="H50:I50"/>
    <mergeCell ref="M50:N50"/>
    <mergeCell ref="F52:N52"/>
    <mergeCell ref="D52:E52"/>
    <mergeCell ref="R50:AE50"/>
    <mergeCell ref="R51:AE51"/>
    <mergeCell ref="D53:E53"/>
    <mergeCell ref="W48:Y48"/>
    <mergeCell ref="Z48:AB48"/>
    <mergeCell ref="AC48:AE48"/>
    <mergeCell ref="AA52:AE52"/>
    <mergeCell ref="B50:C50"/>
    <mergeCell ref="O46:Q46"/>
    <mergeCell ref="D48:E48"/>
    <mergeCell ref="B47:C48"/>
    <mergeCell ref="O47:Q47"/>
    <mergeCell ref="R47:T47"/>
    <mergeCell ref="B46:C46"/>
    <mergeCell ref="D46:N46"/>
    <mergeCell ref="F47:N47"/>
    <mergeCell ref="D47:E47"/>
    <mergeCell ref="R56:AE56"/>
    <mergeCell ref="B49:C49"/>
    <mergeCell ref="B55:C55"/>
    <mergeCell ref="M55:N55"/>
    <mergeCell ref="O55:Q55"/>
    <mergeCell ref="B56:C56"/>
    <mergeCell ref="D56:N56"/>
    <mergeCell ref="AC58:AE58"/>
    <mergeCell ref="U57:V57"/>
    <mergeCell ref="D57:E57"/>
    <mergeCell ref="F57:N57"/>
    <mergeCell ref="D58:E58"/>
    <mergeCell ref="W57:Y57"/>
    <mergeCell ref="O56:Q56"/>
    <mergeCell ref="O50:Q50"/>
    <mergeCell ref="F53:N53"/>
    <mergeCell ref="O53:Q53"/>
    <mergeCell ref="B52:C53"/>
    <mergeCell ref="B51:C51"/>
    <mergeCell ref="D51:N51"/>
    <mergeCell ref="O51:Q51"/>
    <mergeCell ref="H55:I55"/>
    <mergeCell ref="O52:Q52"/>
    <mergeCell ref="B54:C54"/>
    <mergeCell ref="R60:AE60"/>
    <mergeCell ref="B60:C60"/>
    <mergeCell ref="H60:I60"/>
    <mergeCell ref="M60:N60"/>
    <mergeCell ref="O60:Q60"/>
    <mergeCell ref="F62:N62"/>
    <mergeCell ref="AA62:AE62"/>
    <mergeCell ref="D61:N61"/>
    <mergeCell ref="O61:Q61"/>
    <mergeCell ref="R61:AE61"/>
    <mergeCell ref="O62:Q62"/>
    <mergeCell ref="R62:T62"/>
    <mergeCell ref="U62:V62"/>
    <mergeCell ref="W62:Y62"/>
    <mergeCell ref="B61:C61"/>
    <mergeCell ref="R57:T57"/>
    <mergeCell ref="B57:C58"/>
    <mergeCell ref="AA57:AE57"/>
    <mergeCell ref="O57:Q57"/>
    <mergeCell ref="O58:Q58"/>
    <mergeCell ref="W58:Y58"/>
    <mergeCell ref="Z58:AB58"/>
    <mergeCell ref="F58:N58"/>
    <mergeCell ref="B59:C59"/>
    <mergeCell ref="D59:AE59"/>
    <mergeCell ref="B65:C65"/>
    <mergeCell ref="H65:I65"/>
    <mergeCell ref="M65:N65"/>
    <mergeCell ref="O65:Q65"/>
    <mergeCell ref="R65:AE65"/>
    <mergeCell ref="D63:E63"/>
    <mergeCell ref="F63:N63"/>
    <mergeCell ref="B64:C64"/>
    <mergeCell ref="D64:AE64"/>
    <mergeCell ref="B62:C63"/>
    <mergeCell ref="O63:Q63"/>
    <mergeCell ref="AC63:AE63"/>
    <mergeCell ref="D62:E62"/>
    <mergeCell ref="B69:C69"/>
    <mergeCell ref="B66:C66"/>
    <mergeCell ref="B67:C68"/>
    <mergeCell ref="AC68:AE68"/>
    <mergeCell ref="O67:Q67"/>
    <mergeCell ref="W67:Y67"/>
    <mergeCell ref="O68:Q68"/>
    <mergeCell ref="AA67:AE67"/>
    <mergeCell ref="Z68:AB68"/>
    <mergeCell ref="D66:N66"/>
    <mergeCell ref="F71:N71"/>
    <mergeCell ref="O71:P71"/>
    <mergeCell ref="W63:Y63"/>
    <mergeCell ref="AB72:AE72"/>
    <mergeCell ref="D69:AE69"/>
    <mergeCell ref="D70:E70"/>
    <mergeCell ref="AB71:AE71"/>
    <mergeCell ref="Q71:X71"/>
    <mergeCell ref="D71:E71"/>
    <mergeCell ref="Z63:AB63"/>
    <mergeCell ref="F67:N67"/>
    <mergeCell ref="D68:E68"/>
    <mergeCell ref="O66:Q66"/>
    <mergeCell ref="R66:AE66"/>
    <mergeCell ref="R67:T67"/>
    <mergeCell ref="U67:V67"/>
    <mergeCell ref="F68:N68"/>
    <mergeCell ref="D67:E67"/>
    <mergeCell ref="W68:Y68"/>
    <mergeCell ref="AA74:AB74"/>
    <mergeCell ref="B72:C72"/>
    <mergeCell ref="D72:E72"/>
    <mergeCell ref="S75:X75"/>
    <mergeCell ref="AA75:AE75"/>
    <mergeCell ref="U76:V76"/>
    <mergeCell ref="Y75:Z75"/>
    <mergeCell ref="AB70:AE70"/>
    <mergeCell ref="Q70:X70"/>
    <mergeCell ref="AC74:AE74"/>
    <mergeCell ref="V74:W74"/>
    <mergeCell ref="X74:Z74"/>
    <mergeCell ref="E74:P74"/>
    <mergeCell ref="Q74:R74"/>
    <mergeCell ref="S74:U74"/>
    <mergeCell ref="Q72:X72"/>
    <mergeCell ref="Y70:AA72"/>
    <mergeCell ref="B73:C73"/>
    <mergeCell ref="D73:E73"/>
    <mergeCell ref="F73:N73"/>
    <mergeCell ref="B70:C70"/>
    <mergeCell ref="B71:C71"/>
    <mergeCell ref="O75:P75"/>
    <mergeCell ref="B74:D74"/>
    <mergeCell ref="W76:X76"/>
    <mergeCell ref="Y76:Z76"/>
    <mergeCell ref="N78:P78"/>
    <mergeCell ref="M75:N75"/>
    <mergeCell ref="Y77:Z77"/>
    <mergeCell ref="M77:O77"/>
    <mergeCell ref="U77:W77"/>
    <mergeCell ref="Q75:R75"/>
    <mergeCell ref="G76:H76"/>
    <mergeCell ref="N76:O76"/>
    <mergeCell ref="P76:T76"/>
    <mergeCell ref="B78:D78"/>
    <mergeCell ref="K78:M78"/>
    <mergeCell ref="E78:G78"/>
    <mergeCell ref="H78:J78"/>
    <mergeCell ref="W79:AE79"/>
    <mergeCell ref="B81:E81"/>
    <mergeCell ref="F81:AE81"/>
    <mergeCell ref="Q80:R80"/>
    <mergeCell ref="S80:T80"/>
    <mergeCell ref="N79:P79"/>
    <mergeCell ref="Q79:S79"/>
    <mergeCell ref="T79:V79"/>
    <mergeCell ref="B79:D79"/>
    <mergeCell ref="E79:G79"/>
    <mergeCell ref="H79:J79"/>
    <mergeCell ref="K79:M79"/>
    <mergeCell ref="Z80:AB80"/>
    <mergeCell ref="W78:X78"/>
    <mergeCell ref="Y78:AE78"/>
    <mergeCell ref="Q78:S78"/>
    <mergeCell ref="T78:V78"/>
    <mergeCell ref="AC80:AE80"/>
    <mergeCell ref="X80:Y80"/>
    <mergeCell ref="U80:W80"/>
    <mergeCell ref="B80:D80"/>
    <mergeCell ref="E80:I80"/>
    <mergeCell ref="K80:M80"/>
    <mergeCell ref="O80:P80"/>
    <mergeCell ref="AW101:AY101"/>
    <mergeCell ref="AJ100:AK100"/>
    <mergeCell ref="AP100:AQ100"/>
    <mergeCell ref="AU100:AV100"/>
    <mergeCell ref="AW100:AY100"/>
    <mergeCell ref="D83:J83"/>
    <mergeCell ref="AJ104:AK104"/>
    <mergeCell ref="AL104:BM104"/>
    <mergeCell ref="AJ102:AK103"/>
    <mergeCell ref="AL102:AM102"/>
    <mergeCell ref="AN102:AV102"/>
    <mergeCell ref="AW102:AY102"/>
    <mergeCell ref="AL103:AM103"/>
    <mergeCell ref="AZ102:BB102"/>
    <mergeCell ref="BC102:BD102"/>
    <mergeCell ref="BE102:BG102"/>
    <mergeCell ref="AZ101:BM101"/>
    <mergeCell ref="AJ3:AL5"/>
    <mergeCell ref="BE103:BG103"/>
    <mergeCell ref="BH103:BJ103"/>
    <mergeCell ref="BK103:BM103"/>
    <mergeCell ref="BI102:BM102"/>
    <mergeCell ref="AN103:AV103"/>
    <mergeCell ref="AW103:AY103"/>
    <mergeCell ref="AZ100:BM100"/>
    <mergeCell ref="AJ101:AK101"/>
    <mergeCell ref="AL101:AV101"/>
  </mergeCells>
  <phoneticPr fontId="3"/>
  <conditionalFormatting sqref="S5:T5">
    <cfRule type="expression" dxfId="8" priority="3">
      <formula>$BA$2=FALSE</formula>
    </cfRule>
    <cfRule type="expression" dxfId="7" priority="4" stopIfTrue="1">
      <formula>O6&lt;&gt;""</formula>
    </cfRule>
  </conditionalFormatting>
  <conditionalFormatting sqref="N79:T79 E80:AE81 X78:AE78 W76 W78:W79 E74:E76 F76:N76 P76 U76 B76:D81 E78:M79 N78:V78 O25:O28 Y70:AE73 Q70:Q73 O70:O73 O55:O58 O30:O33 O35:O38 G31:N31 O45:O48 O40:O43 O50:O53 F41:F43 B66:B75 O60:O63 W32:Z32 F25:F28 W37:Z37 F51:F53 G46:N46 F61:F63 G56:N56 W52:Z52 W57:Z57 R30:R31 F70:F73 W42:Z42 W47:Z47 R45:R46 R50:R51 R32:V33 R55:R56 C70:D73 G66:N66 R35:R36 R37:V38 W27:Z27 R40:R41 R42:V43 R25:R26 R47:V48 W62:Z62 R52:V53 R57:V58 R60:R61 R27:V28 O2:P2 O3:O4 B13:D14 B2:C12 O6:T12 D7:J12 K6:K12 K3:K4 E3:J3 D3:D5 P4:T4 U4:U12 P14:T14 E13:L13 P13 N13 S13 AL100:AL104 W2:Z4 M2:N12 L3:L12 AA2:AE24 V4:V24 W6:Z24 AO100:AV101 AM100:AM101 AK100:AK103 AW100:AW103 AN100:AN103 BE102:BH102 AZ100:AZ101 AZ102:BD103 AJ100:AJ104 B65:N65 R62:V63 G25:N26 E25:E26 C25:C28 E31 C31:C33 G36:N36 E36 C36:C38 G41:N41 E41 C41:C43 B35:N35 E46 C46:C48 G51:N51 E51 C51:C53 B45:N45 E56 C56:C58 G61:N61 E61 B55:N55 B30:N30 E66 C66:C68 F66:F68 O65:O68 B60:N60 W67:Z67 R65:R66 R67:V68 B25:B29 D25:D29 F31:F33 B31:B34 D31:D34 F36:F38 B36:B39 D36:D39 B40:N40 D41:D44 B41:B44 F46:F48 D46:D49 B46:B49 B50:N50 B51:B54 D51:D54 F56:F58 B56:B59 D56:D59 C61:C63 B61:B64 D61:D64 D66:D69 B15:U24 AJ3 AF2:AG93">
    <cfRule type="expression" dxfId="6" priority="5">
      <formula>$BA$2=FALSE</formula>
    </cfRule>
  </conditionalFormatting>
  <conditionalFormatting sqref="E77:X77 W5:Z5 O5:R5">
    <cfRule type="expression" dxfId="5" priority="6">
      <formula>$BA$2=FALSE</formula>
    </cfRule>
    <cfRule type="expression" dxfId="4" priority="7" stopIfTrue="1">
      <formula>E5&lt;&gt;""</formula>
    </cfRule>
  </conditionalFormatting>
  <conditionalFormatting sqref="G75:O75 AA75:AE75 BI102:BM102 BE103:BM103 AA32:AE32 W33:AE33 AA37:AE37 W38:AE38 AA42:AE42 W43:AE43 AA47:AE47 W48:AE48 AA52:AE52 W53:AE53 AA57:AE57 W58:AE58 AA62:AE62 W63:AE63 AA27:AE27 W28:AE28 AA67:AE67 W68:AE68">
    <cfRule type="expression" dxfId="3" priority="8">
      <formula>$BA$2=FALSE</formula>
    </cfRule>
  </conditionalFormatting>
  <conditionalFormatting sqref="S75 Y75:Z75 Q75">
    <cfRule type="expression" dxfId="2" priority="9">
      <formula>$BA$2=FALSE</formula>
    </cfRule>
  </conditionalFormatting>
  <conditionalFormatting sqref="Y76 Y77:Z77">
    <cfRule type="expression" dxfId="1" priority="1">
      <formula>$BA$2=FALSE</formula>
    </cfRule>
  </conditionalFormatting>
  <conditionalFormatting sqref="AA76:AE77">
    <cfRule type="expression" dxfId="0" priority="2">
      <formula>$BA$2=FALSE</formula>
    </cfRule>
  </conditionalFormatting>
  <dataValidations xWindow="411" yWindow="708" count="66">
    <dataValidation imeMode="hiragana" allowBlank="1" showInputMessage="1" showErrorMessage="1" sqref="W79:AE79 K80:M80 V63 V58 U62:U63 U57:U58 V53 V48 V43 V38 U47:U48 R33:T33 V33 Z57 U52:U53 U32:U33 U37:U38 Z32 U42:U43 Z37 Z42 R46 Z47 R51 Z52 R56 T19:AE23 U27:V28 Z27 R28:T28 E18:P23 R66 R61 R25:AE26 R36 R41 R38:T38 R43:T43 R48:T48 R53:T53 R58:T58 R63:T63 R68:T68 V68 U67:U68 Z62 Z67 L10:O11 O9:U9 D5 R30:AE31 R65:AE65 R60:AE60 R55:AE55 R50:AE50 R45:AE45 R40:AE40 R35:AE35" xr:uid="{00000000-0002-0000-0100-000000000000}"/>
    <dataValidation imeMode="halfAlpha" allowBlank="1" showInputMessage="1" showErrorMessage="1" sqref="K76 M76 I76 AH6 H8:I8 D14:O15 G12:H13 O5:R5 N12:O12 Q12:R12 T12:U12 J12:K13 U4 Q4 S4 U6 Q6 S6 S10:S11 E8:F8 D12:E13 W5:Z5" xr:uid="{00000000-0002-0000-0100-000001000000}"/>
    <dataValidation type="list" imeMode="halfAlpha" allowBlank="1" showInputMessage="1" showErrorMessage="1" sqref="J76 E55 K55 E50 R4 R6 E45 E35 K35 K50 E25 K25 E30 K30 S18:S23 D18:D23 K45 E40 K40 E60 K60 E65 K65" xr:uid="{00000000-0002-0000-0100-000002000000}">
      <formula1>$BB$4:$BB$15</formula1>
    </dataValidation>
    <dataValidation type="list" imeMode="halfAlpha" allowBlank="1" showInputMessage="1" showErrorMessage="1" sqref="L76 T4 T6" xr:uid="{00000000-0002-0000-0100-000003000000}">
      <formula1>$BB$4:$BB$34</formula1>
    </dataValidation>
    <dataValidation type="list" imeMode="hiragana" allowBlank="1" showInputMessage="1" sqref="Q10:R11" xr:uid="{00000000-0002-0000-0100-000004000000}">
      <formula1>$BC$4:$BC$7</formula1>
    </dataValidation>
    <dataValidation type="list" imeMode="hiragana" allowBlank="1" showInputMessage="1" promptTitle="派遣経験" prompt="派遣経験はありますか？" sqref="AB73:AE73" xr:uid="{00000000-0002-0000-0100-000005000000}">
      <formula1>"有,無"</formula1>
    </dataValidation>
    <dataValidation type="list" allowBlank="1" showInputMessage="1" showErrorMessage="1" error="ドロップダウンの項目から選択して下さい。" sqref="D26:N26 D61 D56 D66 D36 D41 D46 D51 D31:N31" xr:uid="{00000000-0002-0000-0100-000006000000}">
      <formula1>$BE$5:$BE$31</formula1>
    </dataValidation>
    <dataValidation allowBlank="1" showInputMessage="1" showErrorMessage="1" promptTitle="年齢" prompt="年齢は自動計算されますので、入力の必要はありません。" sqref="S5:T5" xr:uid="{00000000-0002-0000-0100-000007000000}"/>
    <dataValidation type="list" imeMode="halfAlpha" allowBlank="1" showInputMessage="1" promptTitle="年" prompt="西暦で入力願います。" sqref="O6:P6 B25:C25 B30:C30 B35:C35 B40:C40 B45:C45 B50:C50 B55:C55 B60:C60 B65:C65 O4:P4 Q18:R23 B18:C23" xr:uid="{00000000-0002-0000-0100-000008000000}">
      <formula1>$BA$4:$BA$92</formula1>
    </dataValidation>
    <dataValidation imeMode="halfKatakana" allowBlank="1" showInputMessage="1" showErrorMessage="1" promptTitle="フリガナ" prompt="半角ｶﾀｶﾅで入力願います。" sqref="D7:U7 D4" xr:uid="{00000000-0002-0000-0100-000009000000}"/>
    <dataValidation imeMode="hiragana" allowBlank="1" showInputMessage="1" promptTitle="希望勤務地" prompt="希望の就業地域・企業等があれば入力して下さい。" sqref="E74" xr:uid="{00000000-0002-0000-0100-00000A000000}"/>
    <dataValidation type="list" allowBlank="1" showInputMessage="1" showErrorMessage="1" errorTitle="エラー" error="ドロップダウンの項目から選択して下さい。" promptTitle="「職種」の「詳細」" prompt="先に「カテゴリ」を選択してから、「詳細」を選択して下さい。" sqref="F28:N28" xr:uid="{00000000-0002-0000-0100-00000B000000}">
      <formula1>$BM$5:$BM$24</formula1>
    </dataValidation>
    <dataValidation type="list" allowBlank="1" showInputMessage="1" showErrorMessage="1" promptTitle="「職種」の「詳細」" prompt="先に「カテゴリ」を選択してから「詳細」を選択して下さい。" sqref="Q70:X70" xr:uid="{00000000-0002-0000-0100-00000C000000}">
      <formula1>$BV$5:$BV$24</formula1>
    </dataValidation>
    <dataValidation type="list" allowBlank="1" showInputMessage="1" showErrorMessage="1" sqref="Q71:X71" xr:uid="{00000000-0002-0000-0100-00000D000000}">
      <formula1>$BW$5:$BW$24</formula1>
    </dataValidation>
    <dataValidation type="list" allowBlank="1" showInputMessage="1" showErrorMessage="1" sqref="Q72:X72" xr:uid="{00000000-0002-0000-0100-00000E000000}">
      <formula1>$BX$5:$BX$24</formula1>
    </dataValidation>
    <dataValidation type="list" allowBlank="1" showInputMessage="1" showErrorMessage="1" promptTitle="「職種」の「詳細」" prompt="先に「カテゴリ」を選択してから「詳細」を選択して下さい。" sqref="Q73:X73" xr:uid="{00000000-0002-0000-0100-00000F000000}">
      <formula1>$BY$5:$BY$24</formula1>
    </dataValidation>
    <dataValidation type="list" imeMode="hiragana" allowBlank="1" showInputMessage="1" showErrorMessage="1" promptTitle="都道府県" prompt="選択願います。" sqref="M8:O8" xr:uid="{00000000-0002-0000-0100-000010000000}">
      <formula1>$BF$36:$BF$84</formula1>
    </dataValidation>
    <dataValidation imeMode="hiragana" allowBlank="1" showInputMessage="1" showErrorMessage="1" promptTitle="市町村" prompt="市町村名のみ記入願います。" sqref="R8:U8" xr:uid="{00000000-0002-0000-0100-000011000000}"/>
    <dataValidation imeMode="hiragana" allowBlank="1" showInputMessage="1" showErrorMessage="1" promptTitle="住所詳細" prompt="市町村名以下から記入願います。" sqref="D9:K9" xr:uid="{00000000-0002-0000-0100-000012000000}"/>
    <dataValidation type="list" imeMode="halfAlpha" allowBlank="1" showInputMessage="1" promptTitle="年" prompt="就業開始に希望があれば入力願います。即日可能であれば、左記から選択して下さい。" sqref="G76:H76" xr:uid="{00000000-0002-0000-0100-000013000000}">
      <formula1>$BA$4:$BA$19</formula1>
    </dataValidation>
    <dataValidation type="list" allowBlank="1" showInputMessage="1" promptTitle="アプリケーション" prompt="操作可能なアプリケーションを選択して下さい。" sqref="E78:G78" xr:uid="{00000000-0002-0000-0100-000014000000}">
      <formula1>$BC$63:$BC$70</formula1>
    </dataValidation>
    <dataValidation imeMode="hiragana" allowBlank="1" showInputMessage="1" promptTitle="その他" prompt="選択項目にない場合は入力願います。" sqref="Y78:AE78" xr:uid="{00000000-0002-0000-0100-000015000000}"/>
    <dataValidation type="list" imeMode="hiragana" allowBlank="1" showInputMessage="1" showErrorMessage="1" sqref="T15:U15" xr:uid="{00000000-0002-0000-0100-000016000000}">
      <formula1>"希望,不要"</formula1>
    </dataValidation>
    <dataValidation imeMode="hiragana" allowBlank="1" showInputMessage="1" showErrorMessage="1" promptTitle="最寄駅" prompt="公共交通機関名を記入願います。" sqref="E10:J11" xr:uid="{00000000-0002-0000-0100-000017000000}"/>
    <dataValidation imeMode="hiragana" allowBlank="1" showInputMessage="1" showErrorMessage="1" promptTitle="免許・資格" prompt="記入枠が不足の場合は、左側の学歴欄の下側に記入願います。" sqref="T18:AE18" xr:uid="{00000000-0002-0000-0100-000018000000}"/>
    <dataValidation allowBlank="1" showInputMessage="1" sqref="T79" xr:uid="{00000000-0002-0000-0100-000019000000}"/>
    <dataValidation type="list" imeMode="hiragana" allowBlank="1" showInputMessage="1" sqref="R57:T57 R62:T62 R52:T52 R47:T47 R42:T42 R37:T37 R27:T27 R32:T32 R67:T67" xr:uid="{00000000-0002-0000-0100-00001A000000}">
      <formula1>$BC$11:$BC$17</formula1>
    </dataValidation>
    <dataValidation type="list" imeMode="hiragana" allowBlank="1" showInputMessage="1" showErrorMessage="1" sqref="K6" xr:uid="{00000000-0002-0000-0100-00001B000000}">
      <formula1>"男,女"</formula1>
    </dataValidation>
    <dataValidation type="list" allowBlank="1" showInputMessage="1" showErrorMessage="1" error="ドロップダウンの項目から選択して下さい。" sqref="F70:N72 F62 F27:N27 F57 F52 F47 F42 F37 F67 F32:N32" xr:uid="{00000000-0002-0000-0100-00001C000000}">
      <formula1>$BF$4:$BK$4</formula1>
    </dataValidation>
    <dataValidation type="list" allowBlank="1" showInputMessage="1" showErrorMessage="1" sqref="J16:K16 M16:N16" xr:uid="{00000000-0002-0000-0100-00001D000000}">
      <formula1>"自宅,携帯,メール,特に無し"</formula1>
    </dataValidation>
    <dataValidation type="list" allowBlank="1" showInputMessage="1" showErrorMessage="1" prompt="弊社からの連絡でご希望があれば選択して下さい。" sqref="G16:H16" xr:uid="{00000000-0002-0000-0100-00001E000000}">
      <formula1>"自宅,携帯,メール,特に無し"</formula1>
    </dataValidation>
    <dataValidation type="list" imeMode="hiragana" allowBlank="1" showInputMessage="1" showErrorMessage="1" promptTitle="仕事情報メール" prompt="仕事情報メール送付を希望される場合は選択願います。" sqref="T14:U14" xr:uid="{00000000-0002-0000-0100-00001F000000}">
      <formula1>"希望,不要"</formula1>
    </dataValidation>
    <dataValidation type="list" allowBlank="1" showInputMessage="1" showErrorMessage="1" promptTitle="残業" prompt="残業は可能でしょうか？" sqref="P76:T76" xr:uid="{00000000-0002-0000-0100-000020000000}">
      <formula1>$BC$37:$BC$42</formula1>
    </dataValidation>
    <dataValidation type="list" allowBlank="1" showInputMessage="1" showErrorMessage="1" promptTitle="休日出勤" prompt="休日出勤は可能でしょうか？" sqref="W76:X76" xr:uid="{00000000-0002-0000-0100-000021000000}">
      <formula1>"可,不可"</formula1>
    </dataValidation>
    <dataValidation imeMode="hiragana" allowBlank="1" showInputMessage="1" showErrorMessage="1" promptTitle="即日可能" prompt="即日勤務が可能であれば選択願います。" sqref="E76:F76" xr:uid="{00000000-0002-0000-0100-000022000000}"/>
    <dataValidation type="list" imeMode="halfAlpha" allowBlank="1" showInputMessage="1" promptTitle="年" prompt="西暦で入力願います。現在就業中の方で終了未確定の場合は「就業中」と入力願います。" sqref="H25:I25 H30:I30 H35:I35 H40:I40 H45:I45 H50:I50 H55:I55 H60:I60 H65:I65" xr:uid="{00000000-0002-0000-0100-000023000000}">
      <formula1>$BA$4:$BA$81</formula1>
    </dataValidation>
    <dataValidation type="list" allowBlank="1" showInputMessage="1" sqref="H78:V78" xr:uid="{00000000-0002-0000-0100-000024000000}">
      <formula1>$BC$63:$BC$70</formula1>
    </dataValidation>
    <dataValidation type="list" imeMode="hiragana" allowBlank="1" showInputMessage="1" promptTitle="希望就業形態" prompt="希望の形の就業形態を選択して下さい。なければ入力して下さい。" sqref="AB70:AE70" xr:uid="{00000000-0002-0000-0100-000025000000}">
      <formula1>$BC$20:$BC$31</formula1>
    </dataValidation>
    <dataValidation type="list" imeMode="hiragana" allowBlank="1" showInputMessage="1" sqref="AB71:AE72" xr:uid="{00000000-0002-0000-0100-000026000000}">
      <formula1>$BC$20:$BC$31</formula1>
    </dataValidation>
    <dataValidation imeMode="hiragana" allowBlank="1" showInputMessage="1" sqref="E75 G75:K75 Y75:Z75 M75 Q74:Q75 AA74 V74" xr:uid="{00000000-0002-0000-0100-000027000000}"/>
    <dataValidation type="list" allowBlank="1" showInputMessage="1" showErrorMessage="1" promptTitle="通勤時間" prompt="通勤の希望があれば選択してください。" sqref="S75:X75" xr:uid="{00000000-0002-0000-0100-000028000000}">
      <formula1>$BC$45:$BC$51</formula1>
    </dataValidation>
    <dataValidation type="list" imeMode="hiragana" allowBlank="1" showInputMessage="1" promptTitle="交通手段" prompt="希望の手段があれば選択してください。" sqref="AA75:AE75" xr:uid="{00000000-0002-0000-0100-000029000000}">
      <formula1>$BC$33:$BC$35</formula1>
    </dataValidation>
    <dataValidation imeMode="hiragana" allowBlank="1" showInputMessage="1" showErrorMessage="1" promptTitle="フリーメッセージ" prompt="何かあれば、ご自由に記載してください。" sqref="F81:AE81" xr:uid="{00000000-0002-0000-0100-00002A000000}"/>
    <dataValidation type="list" allowBlank="1" showInputMessage="1" promptTitle="ＣＡＤ" prompt="操作可能なＣＡＤ等ツールがあれば選択して下さい。" sqref="E79:G79" xr:uid="{00000000-0002-0000-0100-00002B000000}">
      <formula1>$BD$63:$BD$74</formula1>
    </dataValidation>
    <dataValidation type="list" allowBlank="1" showInputMessage="1" sqref="H79:S79" xr:uid="{00000000-0002-0000-0100-00002C000000}">
      <formula1>$BD$63:$BD$74</formula1>
    </dataValidation>
    <dataValidation type="list" imeMode="hiragana" allowBlank="1" showInputMessage="1" promptTitle="媒体" prompt="何をご覧になられて登録に来られましたか？" sqref="E80:I80" xr:uid="{00000000-0002-0000-0100-00002D000000}">
      <formula1>$BE$63:$BE$77</formula1>
    </dataValidation>
    <dataValidation type="list" allowBlank="1" showInputMessage="1" promptTitle="スキルチェック" prompt="スキルチェックの結果を入力しますので、入力の必要はありません。" sqref="E77:G77" xr:uid="{00000000-0002-0000-0100-00002E000000}">
      <formula1>"Word,Excel,PowerPoint,Access,CAD"</formula1>
    </dataValidation>
    <dataValidation type="list" allowBlank="1" showInputMessage="1" sqref="I77:K77 Q77:S77 M77:O77 U77:W77" xr:uid="{00000000-0002-0000-0100-00002F000000}">
      <formula1>"Word,Excel,PowerPoint,Access,CAD"</formula1>
    </dataValidation>
    <dataValidation type="list" allowBlank="1" showInputMessage="1" promptTitle="使用ツール" prompt="その他CAD等ツールがあれば選択・記入してください。" sqref="W28:Y28 W33:Y33 W38:Y38 W43:Y43 W48:Y48 W53:Y53 W58:Y58 W63:Y63 W68:Y68" xr:uid="{00000000-0002-0000-0100-000030000000}">
      <formula1>$BC$65:$BC$71</formula1>
    </dataValidation>
    <dataValidation type="list" imeMode="hiragana" allowBlank="1" sqref="W27:Y27 W57:Y57 W52:Y52 W47:Y47 W42:Y42 W37:Y37 W32:Y32 W62:Y62 W67:Y67" xr:uid="{00000000-0002-0000-0100-000031000000}">
      <formula1>"時給,月収,年収"</formula1>
    </dataValidation>
    <dataValidation type="list" allowBlank="1" showInputMessage="1" showErrorMessage="1" error="ドロップダウンの項目から選択して下さい。" promptTitle="希望しない職種" prompt="特にこの仕事はしたくない職種がある場合は選択してください。" sqref="F73:N73" xr:uid="{00000000-0002-0000-0100-000032000000}">
      <formula1>$BF$4:$BK$4</formula1>
    </dataValidation>
    <dataValidation type="list" imeMode="hiragana" allowBlank="1" showInputMessage="1" showErrorMessage="1" promptTitle="英語" prompt="英語読解が可能かお聞かせ下さい。" sqref="X80:Y80" xr:uid="{00000000-0002-0000-0100-000033000000}">
      <formula1>"上級,中級,初級,不可"</formula1>
    </dataValidation>
    <dataValidation type="list" imeMode="hiragana" allowBlank="1" showInputMessage="1" promptTitle="英語" prompt="英会話が可能かお聞かせ下さい。" sqref="S80:T80" xr:uid="{00000000-0002-0000-0100-000034000000}">
      <formula1>"上級,中級,初級,不可"</formula1>
    </dataValidation>
    <dataValidation imeMode="hiragana" allowBlank="1" showInputMessage="1" showErrorMessage="1" promptTitle="語学" prompt="英語以外に読み書き可能な語学があれば入力願います。_x000a_" sqref="AC80:AE80" xr:uid="{00000000-0002-0000-0100-000035000000}"/>
    <dataValidation type="list" allowBlank="1" showInputMessage="1" showErrorMessage="1" errorTitle="エラー" error="ドロップダウンの項目から選択して下さい。" promptTitle="「職種」の「詳細」" prompt="先に「カテゴリ」を選択してから、「詳細」を選択して下さい。" sqref="F33:N33" xr:uid="{00000000-0002-0000-0100-000036000000}">
      <formula1>$BN$5:$BN$24</formula1>
    </dataValidation>
    <dataValidation type="list" allowBlank="1" showInputMessage="1" showErrorMessage="1" errorTitle="エラー" error="ドロップダウンの項目から選択して下さい。" promptTitle="「職種」の「詳細」" prompt="先に「カテゴリ」を選択してから、「詳細」を選択して下さい。" sqref="F38:N38" xr:uid="{00000000-0002-0000-0100-000037000000}">
      <formula1>$BO$5:$BO$24</formula1>
    </dataValidation>
    <dataValidation type="list" allowBlank="1" showInputMessage="1" showErrorMessage="1" errorTitle="エラー" error="ドロップダウンの項目から選択して下さい。" promptTitle="「職種」の「詳細」" prompt="先に「カテゴリ」を選択してから、「詳細」を選択して下さい。" sqref="F43:N43" xr:uid="{00000000-0002-0000-0100-000038000000}">
      <formula1>$BP$5:$BP$24</formula1>
    </dataValidation>
    <dataValidation type="list" allowBlank="1" showInputMessage="1" showErrorMessage="1" errorTitle="エラー" error="ドロップダウンの項目から選択して下さい。" promptTitle="「職種」の「詳細」" prompt="先に「カテゴリ」を選択してから、「詳細」を選択して下さい。" sqref="F48:N48" xr:uid="{00000000-0002-0000-0100-000039000000}">
      <formula1>$BQ$5:$BQ$24</formula1>
    </dataValidation>
    <dataValidation type="list" allowBlank="1" showInputMessage="1" showErrorMessage="1" errorTitle="エラー" error="ドロップダウンの項目から選択して下さい。" promptTitle="「職種」の「詳細」" prompt="先に「カテゴリ」を選択してから、「詳細」を選択して下さい。" sqref="F53:N53" xr:uid="{00000000-0002-0000-0100-00003A000000}">
      <formula1>$BR$5:$BR$24</formula1>
    </dataValidation>
    <dataValidation type="list" allowBlank="1" showInputMessage="1" showErrorMessage="1" errorTitle="エラー" error="ドロップダウンの項目から選択して下さい。" promptTitle="「職種」の「詳細」" prompt="先に「カテゴリ」を選択してから、「詳細」を選択して下さい。" sqref="F58:N58" xr:uid="{00000000-0002-0000-0100-00003B000000}">
      <formula1>$BS$5:$BS$24</formula1>
    </dataValidation>
    <dataValidation type="list" allowBlank="1" showInputMessage="1" showErrorMessage="1" errorTitle="エラー" error="ドロップダウンの項目から選択して下さい。" promptTitle="「職種」の「詳細」" prompt="先に「カテゴリ」を選択してから、「詳細」を選択して下さい。" sqref="F63:N63" xr:uid="{00000000-0002-0000-0100-00003C000000}">
      <formula1>$BT$5:$BT$24</formula1>
    </dataValidation>
    <dataValidation type="list" allowBlank="1" showInputMessage="1" showErrorMessage="1" errorTitle="エラー" error="ドロップダウンの項目から選択して下さい。" promptTitle="「職種」の「詳細」" prompt="先に「カテゴリ」を選択してから、「詳細」を選択して下さい。" sqref="F68:N68" xr:uid="{00000000-0002-0000-0100-00003D000000}">
      <formula1>$BU$5:$BU$24</formula1>
    </dataValidation>
    <dataValidation type="list" imeMode="hiragana" allowBlank="1" showInputMessage="1" showErrorMessage="1" promptTitle="自宅通勤以外の勤務" prompt="自宅通勤圏外への勤務は対応可能でしょうか？" sqref="X74:Z74" xr:uid="{00000000-0002-0000-0100-00003E000000}">
      <formula1>$BG$40:$BG$42</formula1>
    </dataValidation>
    <dataValidation type="list" imeMode="hiragana" allowBlank="1" showInputMessage="1" showErrorMessage="1" promptTitle="海外勤務" prompt="海外勤務は対応可能でしょうか？" sqref="AC74:AE74" xr:uid="{00000000-0002-0000-0100-00003F000000}">
      <formula1>$BG$36:$BG$38</formula1>
    </dataValidation>
    <dataValidation type="list" allowBlank="1" showInputMessage="1" showErrorMessage="1" promptTitle="出張の確認" prompt="出張（国内・海外）は対応可能でしょうか？" sqref="S74:U74" xr:uid="{00000000-0002-0000-0100-000040000000}">
      <formula1>$BG$32:$BG$34</formula1>
    </dataValidation>
    <dataValidation type="list" allowBlank="1" showInputMessage="1" showErrorMessage="1" sqref="AJ9" xr:uid="{00000000-0002-0000-0100-000041000000}">
      <formula1>"東京,横浜,松本,浜松,名古屋,大阪,本社"</formula1>
    </dataValidation>
  </dataValidations>
  <printOptions horizontalCentered="1"/>
  <pageMargins left="0.47244094488188981" right="0.15748031496062992" top="0.43307086614173229" bottom="0.43307086614173229" header="0.11811023622047245" footer="0.15748031496062992"/>
  <pageSetup paperSize="9" fitToHeight="2" orientation="portrait" horizontalDpi="300" verticalDpi="300" r:id="rId1"/>
  <headerFooter alignWithMargins="0">
    <oddFooter>&amp;L&amp;7 2012.01.11 Ver5.1&amp;R&amp;7株式会社メイテックキャスト</oddFooter>
  </headerFooter>
  <rowBreaks count="1" manualBreakCount="1">
    <brk id="54" min="1" max="3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09" r:id="rId4" name="Check Box 185">
              <controlPr defaultSize="0" autoFill="0" autoLine="0" autoPict="0">
                <anchor moveWithCells="1">
                  <from>
                    <xdr:col>16</xdr:col>
                    <xdr:colOff>200025</xdr:colOff>
                    <xdr:row>26</xdr:row>
                    <xdr:rowOff>133350</xdr:rowOff>
                  </from>
                  <to>
                    <xdr:col>19</xdr:col>
                    <xdr:colOff>9525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5" name="Check Box 186">
              <controlPr defaultSize="0" autoFill="0" autoLine="0" autoPict="0">
                <anchor moveWithCells="1">
                  <from>
                    <xdr:col>18</xdr:col>
                    <xdr:colOff>219075</xdr:colOff>
                    <xdr:row>26</xdr:row>
                    <xdr:rowOff>133350</xdr:rowOff>
                  </from>
                  <to>
                    <xdr:col>21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" r:id="rId6" name="Check Box 187">
              <controlPr defaultSize="0" autoFill="0" autoLine="0" autoPict="0">
                <anchor moveWithCells="1">
                  <from>
                    <xdr:col>16</xdr:col>
                    <xdr:colOff>200025</xdr:colOff>
                    <xdr:row>31</xdr:row>
                    <xdr:rowOff>133350</xdr:rowOff>
                  </from>
                  <to>
                    <xdr:col>19</xdr:col>
                    <xdr:colOff>9525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" r:id="rId7" name="Check Box 188">
              <controlPr defaultSize="0" autoFill="0" autoLine="0" autoPict="0">
                <anchor moveWithCells="1">
                  <from>
                    <xdr:col>18</xdr:col>
                    <xdr:colOff>219075</xdr:colOff>
                    <xdr:row>31</xdr:row>
                    <xdr:rowOff>133350</xdr:rowOff>
                  </from>
                  <to>
                    <xdr:col>21</xdr:col>
                    <xdr:colOff>76200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" r:id="rId8" name="Check Box 189">
              <controlPr defaultSize="0" autoFill="0" autoLine="0" autoPict="0">
                <anchor moveWithCells="1">
                  <from>
                    <xdr:col>16</xdr:col>
                    <xdr:colOff>200025</xdr:colOff>
                    <xdr:row>36</xdr:row>
                    <xdr:rowOff>133350</xdr:rowOff>
                  </from>
                  <to>
                    <xdr:col>19</xdr:col>
                    <xdr:colOff>9525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" r:id="rId9" name="Check Box 190">
              <controlPr defaultSize="0" autoFill="0" autoLine="0" autoPict="0">
                <anchor moveWithCells="1">
                  <from>
                    <xdr:col>18</xdr:col>
                    <xdr:colOff>219075</xdr:colOff>
                    <xdr:row>36</xdr:row>
                    <xdr:rowOff>133350</xdr:rowOff>
                  </from>
                  <to>
                    <xdr:col>21</xdr:col>
                    <xdr:colOff>76200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" r:id="rId10" name="Check Box 191">
              <controlPr defaultSize="0" autoFill="0" autoLine="0" autoPict="0">
                <anchor moveWithCells="1">
                  <from>
                    <xdr:col>16</xdr:col>
                    <xdr:colOff>200025</xdr:colOff>
                    <xdr:row>41</xdr:row>
                    <xdr:rowOff>133350</xdr:rowOff>
                  </from>
                  <to>
                    <xdr:col>19</xdr:col>
                    <xdr:colOff>9525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" r:id="rId11" name="Check Box 192">
              <controlPr defaultSize="0" autoFill="0" autoLine="0" autoPict="0">
                <anchor moveWithCells="1">
                  <from>
                    <xdr:col>18</xdr:col>
                    <xdr:colOff>219075</xdr:colOff>
                    <xdr:row>41</xdr:row>
                    <xdr:rowOff>133350</xdr:rowOff>
                  </from>
                  <to>
                    <xdr:col>21</xdr:col>
                    <xdr:colOff>76200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" r:id="rId12" name="Check Box 193">
              <controlPr defaultSize="0" autoFill="0" autoLine="0" autoPict="0">
                <anchor moveWithCells="1">
                  <from>
                    <xdr:col>16</xdr:col>
                    <xdr:colOff>200025</xdr:colOff>
                    <xdr:row>46</xdr:row>
                    <xdr:rowOff>133350</xdr:rowOff>
                  </from>
                  <to>
                    <xdr:col>19</xdr:col>
                    <xdr:colOff>9525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" r:id="rId13" name="Check Box 194">
              <controlPr defaultSize="0" autoFill="0" autoLine="0" autoPict="0">
                <anchor moveWithCells="1">
                  <from>
                    <xdr:col>18</xdr:col>
                    <xdr:colOff>219075</xdr:colOff>
                    <xdr:row>46</xdr:row>
                    <xdr:rowOff>133350</xdr:rowOff>
                  </from>
                  <to>
                    <xdr:col>21</xdr:col>
                    <xdr:colOff>76200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" r:id="rId14" name="Check Box 195">
              <controlPr defaultSize="0" autoFill="0" autoLine="0" autoPict="0">
                <anchor moveWithCells="1">
                  <from>
                    <xdr:col>16</xdr:col>
                    <xdr:colOff>200025</xdr:colOff>
                    <xdr:row>51</xdr:row>
                    <xdr:rowOff>133350</xdr:rowOff>
                  </from>
                  <to>
                    <xdr:col>19</xdr:col>
                    <xdr:colOff>9525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" r:id="rId15" name="Check Box 196">
              <controlPr defaultSize="0" autoFill="0" autoLine="0" autoPict="0">
                <anchor moveWithCells="1">
                  <from>
                    <xdr:col>18</xdr:col>
                    <xdr:colOff>219075</xdr:colOff>
                    <xdr:row>51</xdr:row>
                    <xdr:rowOff>133350</xdr:rowOff>
                  </from>
                  <to>
                    <xdr:col>21</xdr:col>
                    <xdr:colOff>76200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" r:id="rId16" name="Check Box 197">
              <controlPr defaultSize="0" autoFill="0" autoLine="0" autoPict="0">
                <anchor moveWithCells="1">
                  <from>
                    <xdr:col>16</xdr:col>
                    <xdr:colOff>200025</xdr:colOff>
                    <xdr:row>56</xdr:row>
                    <xdr:rowOff>133350</xdr:rowOff>
                  </from>
                  <to>
                    <xdr:col>19</xdr:col>
                    <xdr:colOff>9525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" r:id="rId17" name="Check Box 198">
              <controlPr defaultSize="0" autoFill="0" autoLine="0" autoPict="0">
                <anchor moveWithCells="1">
                  <from>
                    <xdr:col>18</xdr:col>
                    <xdr:colOff>219075</xdr:colOff>
                    <xdr:row>56</xdr:row>
                    <xdr:rowOff>133350</xdr:rowOff>
                  </from>
                  <to>
                    <xdr:col>21</xdr:col>
                    <xdr:colOff>76200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" r:id="rId18" name="Check Box 199">
              <controlPr defaultSize="0" autoFill="0" autoLine="0" autoPict="0">
                <anchor moveWithCells="1">
                  <from>
                    <xdr:col>16</xdr:col>
                    <xdr:colOff>200025</xdr:colOff>
                    <xdr:row>61</xdr:row>
                    <xdr:rowOff>133350</xdr:rowOff>
                  </from>
                  <to>
                    <xdr:col>19</xdr:col>
                    <xdr:colOff>9525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" r:id="rId19" name="Check Box 200">
              <controlPr defaultSize="0" autoFill="0" autoLine="0" autoPict="0">
                <anchor moveWithCells="1">
                  <from>
                    <xdr:col>18</xdr:col>
                    <xdr:colOff>219075</xdr:colOff>
                    <xdr:row>61</xdr:row>
                    <xdr:rowOff>133350</xdr:rowOff>
                  </from>
                  <to>
                    <xdr:col>21</xdr:col>
                    <xdr:colOff>76200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" r:id="rId20" name="Check Box 201">
              <controlPr defaultSize="0" autoFill="0" autoLine="0" autoPict="0">
                <anchor moveWithCells="1">
                  <from>
                    <xdr:col>16</xdr:col>
                    <xdr:colOff>200025</xdr:colOff>
                    <xdr:row>66</xdr:row>
                    <xdr:rowOff>133350</xdr:rowOff>
                  </from>
                  <to>
                    <xdr:col>19</xdr:col>
                    <xdr:colOff>9525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" r:id="rId21" name="Check Box 202">
              <controlPr defaultSize="0" autoFill="0" autoLine="0" autoPict="0">
                <anchor moveWithCells="1">
                  <from>
                    <xdr:col>18</xdr:col>
                    <xdr:colOff>219075</xdr:colOff>
                    <xdr:row>66</xdr:row>
                    <xdr:rowOff>133350</xdr:rowOff>
                  </from>
                  <to>
                    <xdr:col>21</xdr:col>
                    <xdr:colOff>76200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22" name="Button 231">
              <controlPr defaultSize="0" print="0" autoFill="0" autoPict="0" macro="[0]!ボタン231_Click">
                <anchor moveWithCells="1">
                  <from>
                    <xdr:col>32</xdr:col>
                    <xdr:colOff>76200</xdr:colOff>
                    <xdr:row>3</xdr:row>
                    <xdr:rowOff>0</xdr:rowOff>
                  </from>
                  <to>
                    <xdr:col>33</xdr:col>
                    <xdr:colOff>438150</xdr:colOff>
                    <xdr:row>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23" name="Button 232">
              <controlPr defaultSize="0" print="0" autoFill="0" autoPict="0" macro="[0]!ボタン232_Click">
                <anchor moveWithCells="1">
                  <from>
                    <xdr:col>35</xdr:col>
                    <xdr:colOff>123825</xdr:colOff>
                    <xdr:row>3</xdr:row>
                    <xdr:rowOff>9525</xdr:rowOff>
                  </from>
                  <to>
                    <xdr:col>37</xdr:col>
                    <xdr:colOff>371475</xdr:colOff>
                    <xdr:row>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24" name="Button 233">
              <controlPr defaultSize="0" print="0" autoFill="0" autoPict="0" macro="[0]!ボタン233_Click">
                <anchor moveWithCells="1">
                  <from>
                    <xdr:col>35</xdr:col>
                    <xdr:colOff>142875</xdr:colOff>
                    <xdr:row>5</xdr:row>
                    <xdr:rowOff>47625</xdr:rowOff>
                  </from>
                  <to>
                    <xdr:col>37</xdr:col>
                    <xdr:colOff>381000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25" name="Check Box 234">
              <controlPr defaultSize="0" autoFill="0" autoLine="0" autoPict="0">
                <anchor moveWithCells="1">
                  <from>
                    <xdr:col>14</xdr:col>
                    <xdr:colOff>28575</xdr:colOff>
                    <xdr:row>1</xdr:row>
                    <xdr:rowOff>9525</xdr:rowOff>
                  </from>
                  <to>
                    <xdr:col>16</xdr:col>
                    <xdr:colOff>114300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26" name="Check Box 235">
              <controlPr defaultSize="0" autoFill="0" autoLine="0" autoPict="0">
                <anchor moveWithCells="1">
                  <from>
                    <xdr:col>22</xdr:col>
                    <xdr:colOff>0</xdr:colOff>
                    <xdr:row>1</xdr:row>
                    <xdr:rowOff>142875</xdr:rowOff>
                  </from>
                  <to>
                    <xdr:col>28</xdr:col>
                    <xdr:colOff>114300</xdr:colOff>
                    <xdr:row>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27" name="Check Box 236">
              <controlPr defaultSize="0" autoFill="0" autoLine="0" autoPict="0">
                <anchor moveWithCells="1">
                  <from>
                    <xdr:col>3</xdr:col>
                    <xdr:colOff>219075</xdr:colOff>
                    <xdr:row>74</xdr:row>
                    <xdr:rowOff>133350</xdr:rowOff>
                  </from>
                  <to>
                    <xdr:col>6</xdr:col>
                    <xdr:colOff>76200</xdr:colOff>
                    <xdr:row>76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28" name="Check Box 238">
              <controlPr defaultSize="0" autoFill="0" autoLine="0" autoPict="0">
                <anchor moveWithCells="1">
                  <from>
                    <xdr:col>25</xdr:col>
                    <xdr:colOff>171450</xdr:colOff>
                    <xdr:row>74</xdr:row>
                    <xdr:rowOff>152400</xdr:rowOff>
                  </from>
                  <to>
                    <xdr:col>27</xdr:col>
                    <xdr:colOff>47625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29" name="Check Box 239">
              <controlPr defaultSize="0" autoFill="0" autoLine="0" autoPict="0">
                <anchor moveWithCells="1">
                  <from>
                    <xdr:col>29</xdr:col>
                    <xdr:colOff>133350</xdr:colOff>
                    <xdr:row>74</xdr:row>
                    <xdr:rowOff>133350</xdr:rowOff>
                  </from>
                  <to>
                    <xdr:col>31</xdr:col>
                    <xdr:colOff>38100</xdr:colOff>
                    <xdr:row>76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30" name="Check Box 240">
              <controlPr defaultSize="0" autoFill="0" autoLine="0" autoPict="0">
                <anchor moveWithCells="1">
                  <from>
                    <xdr:col>27</xdr:col>
                    <xdr:colOff>9525</xdr:colOff>
                    <xdr:row>74</xdr:row>
                    <xdr:rowOff>133350</xdr:rowOff>
                  </from>
                  <to>
                    <xdr:col>28</xdr:col>
                    <xdr:colOff>114300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31" name="Check Box 241">
              <controlPr defaultSize="0" autoFill="0" autoLine="0" autoPict="0">
                <anchor moveWithCells="1">
                  <from>
                    <xdr:col>28</xdr:col>
                    <xdr:colOff>66675</xdr:colOff>
                    <xdr:row>74</xdr:row>
                    <xdr:rowOff>142875</xdr:rowOff>
                  </from>
                  <to>
                    <xdr:col>29</xdr:col>
                    <xdr:colOff>180975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32" name="Check Box 242">
              <controlPr defaultSize="0" autoFill="0" autoLine="0" autoPict="0">
                <anchor moveWithCells="1">
                  <from>
                    <xdr:col>25</xdr:col>
                    <xdr:colOff>180975</xdr:colOff>
                    <xdr:row>75</xdr:row>
                    <xdr:rowOff>133350</xdr:rowOff>
                  </from>
                  <to>
                    <xdr:col>27</xdr:col>
                    <xdr:colOff>85725</xdr:colOff>
                    <xdr:row>77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33" name="Check Box 243">
              <controlPr defaultSize="0" autoFill="0" autoLine="0" autoPict="0">
                <anchor moveWithCells="1">
                  <from>
                    <xdr:col>27</xdr:col>
                    <xdr:colOff>9525</xdr:colOff>
                    <xdr:row>75</xdr:row>
                    <xdr:rowOff>133350</xdr:rowOff>
                  </from>
                  <to>
                    <xdr:col>28</xdr:col>
                    <xdr:colOff>142875</xdr:colOff>
                    <xdr:row>77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34" name="Check Box 244">
              <controlPr defaultSize="0" autoFill="0" autoLine="0" autoPict="0">
                <anchor moveWithCells="1">
                  <from>
                    <xdr:col>28</xdr:col>
                    <xdr:colOff>76200</xdr:colOff>
                    <xdr:row>75</xdr:row>
                    <xdr:rowOff>142875</xdr:rowOff>
                  </from>
                  <to>
                    <xdr:col>29</xdr:col>
                    <xdr:colOff>209550</xdr:colOff>
                    <xdr:row>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35" name="Check Box 245">
              <controlPr defaultSize="0" autoFill="0" autoLine="0" autoPict="0">
                <anchor moveWithCells="1">
                  <from>
                    <xdr:col>29</xdr:col>
                    <xdr:colOff>142875</xdr:colOff>
                    <xdr:row>75</xdr:row>
                    <xdr:rowOff>133350</xdr:rowOff>
                  </from>
                  <to>
                    <xdr:col>31</xdr:col>
                    <xdr:colOff>47625</xdr:colOff>
                    <xdr:row>77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indexed="51"/>
    <pageSetUpPr fitToPage="1"/>
  </sheetPr>
  <dimension ref="A1:EK237"/>
  <sheetViews>
    <sheetView showGridLines="0" showRowColHeaders="0" workbookViewId="0">
      <selection activeCell="AA78" sqref="AA78:AE78"/>
    </sheetView>
  </sheetViews>
  <sheetFormatPr defaultColWidth="3.7109375" defaultRowHeight="12" x14ac:dyDescent="0.15"/>
  <cols>
    <col min="1" max="1" width="10.7109375" customWidth="1"/>
    <col min="2" max="3" width="3.7109375" customWidth="1"/>
    <col min="4" max="11" width="3.42578125" customWidth="1"/>
    <col min="12" max="13" width="3.7109375" customWidth="1"/>
    <col min="14" max="31" width="3.42578125" customWidth="1"/>
    <col min="32" max="32" width="10.7109375" customWidth="1"/>
    <col min="33" max="33" width="9.28515625" bestFit="1" customWidth="1"/>
    <col min="34" max="52" width="7.7109375" customWidth="1"/>
    <col min="53" max="56" width="8.7109375" style="32" customWidth="1"/>
    <col min="57" max="57" width="17.140625" style="32" customWidth="1"/>
    <col min="58" max="64" width="19.85546875" style="32" customWidth="1"/>
    <col min="65" max="82" width="8.7109375" style="32" customWidth="1"/>
    <col min="83" max="88" width="8.7109375" customWidth="1"/>
  </cols>
  <sheetData>
    <row r="1" spans="1:141" ht="9" customHeight="1" x14ac:dyDescent="0.15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57"/>
      <c r="BA1" s="58"/>
      <c r="BB1" s="58"/>
      <c r="BC1" s="58"/>
      <c r="BD1" s="58"/>
      <c r="BE1" s="58"/>
      <c r="BF1" s="58"/>
      <c r="BG1" s="58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60"/>
      <c r="CB1" s="60"/>
      <c r="CC1" s="60"/>
      <c r="CD1" s="60"/>
      <c r="CE1" s="59"/>
      <c r="CF1" s="59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</row>
    <row r="2" spans="1:141" ht="12.75" customHeight="1" x14ac:dyDescent="0.15">
      <c r="A2" s="57"/>
      <c r="B2" s="62"/>
      <c r="C2" s="62"/>
      <c r="D2" s="536" t="s">
        <v>351</v>
      </c>
      <c r="E2" s="536"/>
      <c r="F2" s="536"/>
      <c r="G2" s="536"/>
      <c r="H2" s="536"/>
      <c r="I2" s="536"/>
      <c r="J2" s="536"/>
      <c r="K2" s="536"/>
      <c r="L2" s="536"/>
      <c r="M2" s="62"/>
      <c r="N2" s="62"/>
      <c r="O2" s="62"/>
      <c r="P2" s="538" t="s">
        <v>178</v>
      </c>
      <c r="Q2" s="538"/>
      <c r="R2" s="538"/>
      <c r="S2" s="538"/>
      <c r="T2" s="538"/>
      <c r="U2" s="538"/>
      <c r="V2" s="538"/>
      <c r="W2" s="61"/>
      <c r="X2" s="61"/>
      <c r="Y2" s="61"/>
      <c r="Z2" s="61"/>
      <c r="AA2" s="61"/>
      <c r="AB2" s="61"/>
      <c r="AC2" s="61"/>
      <c r="AD2" s="61"/>
      <c r="AE2" s="63"/>
      <c r="AF2" s="57"/>
      <c r="AG2" s="57"/>
      <c r="AH2" s="57"/>
      <c r="AI2" s="57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57"/>
      <c r="BA2" s="64" t="b">
        <v>0</v>
      </c>
      <c r="BB2" s="58"/>
      <c r="BC2" s="65"/>
      <c r="BD2" s="58"/>
      <c r="BE2" s="58"/>
      <c r="BF2" s="58"/>
      <c r="BG2" s="58"/>
      <c r="BH2" s="59"/>
      <c r="BI2" s="59"/>
      <c r="BJ2" s="59"/>
      <c r="BK2" s="59"/>
      <c r="BL2" s="59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0"/>
      <c r="CB2" s="60"/>
      <c r="CC2" s="60"/>
      <c r="CD2" s="60"/>
      <c r="CE2" s="59"/>
      <c r="CF2" s="59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  <c r="DX2" s="61"/>
      <c r="DY2" s="61"/>
      <c r="DZ2" s="61"/>
      <c r="EA2" s="61"/>
      <c r="EB2" s="61"/>
      <c r="EC2" s="61"/>
      <c r="ED2" s="61"/>
      <c r="EE2" s="61"/>
      <c r="EF2" s="61"/>
      <c r="EG2" s="61"/>
      <c r="EH2" s="61"/>
      <c r="EI2" s="61"/>
      <c r="EJ2" s="61"/>
      <c r="EK2" s="61"/>
    </row>
    <row r="3" spans="1:141" ht="4.5" customHeight="1" x14ac:dyDescent="0.15">
      <c r="A3" s="57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538"/>
      <c r="Q3" s="538"/>
      <c r="R3" s="538"/>
      <c r="S3" s="538"/>
      <c r="T3" s="538"/>
      <c r="U3" s="538"/>
      <c r="V3" s="538"/>
      <c r="W3" s="67"/>
      <c r="X3" s="61"/>
      <c r="Y3" s="67"/>
      <c r="Z3" s="67"/>
      <c r="AA3" s="67"/>
      <c r="AB3" s="67"/>
      <c r="AC3" s="67"/>
      <c r="AD3" s="67"/>
      <c r="AE3" s="61"/>
      <c r="AF3" s="57"/>
      <c r="AG3" s="57"/>
      <c r="AH3" s="57"/>
      <c r="AI3" s="57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57"/>
      <c r="BA3" s="58"/>
      <c r="BB3" s="58"/>
      <c r="BC3" s="58"/>
      <c r="BD3" s="58"/>
      <c r="BE3" s="58"/>
      <c r="BF3" s="58"/>
      <c r="BG3" s="58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60"/>
      <c r="CB3" s="60"/>
      <c r="CC3" s="60"/>
      <c r="CD3" s="60"/>
      <c r="CE3" s="59"/>
      <c r="CF3" s="59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</row>
    <row r="4" spans="1:141" ht="12" customHeight="1" x14ac:dyDescent="0.15">
      <c r="A4" s="57"/>
      <c r="B4" s="449" t="s">
        <v>284</v>
      </c>
      <c r="C4" s="520"/>
      <c r="D4" s="68"/>
      <c r="E4" s="69"/>
      <c r="F4" s="69"/>
      <c r="G4" s="69"/>
      <c r="H4" s="69"/>
      <c r="I4" s="69"/>
      <c r="J4" s="70"/>
      <c r="K4" s="378" t="s">
        <v>176</v>
      </c>
      <c r="L4" s="541" t="s">
        <v>0</v>
      </c>
      <c r="M4" s="450"/>
      <c r="N4" s="520"/>
      <c r="O4" s="521"/>
      <c r="P4" s="456"/>
      <c r="Q4" s="72" t="s">
        <v>11</v>
      </c>
      <c r="R4" s="71"/>
      <c r="S4" s="72" t="s">
        <v>12</v>
      </c>
      <c r="T4" s="71"/>
      <c r="U4" s="73" t="s">
        <v>19</v>
      </c>
      <c r="V4" s="61"/>
      <c r="W4" s="61"/>
      <c r="X4" s="61"/>
      <c r="Y4" s="67"/>
      <c r="Z4" s="67"/>
      <c r="AA4" s="67"/>
      <c r="AB4" s="67"/>
      <c r="AC4" s="67"/>
      <c r="AD4" s="67"/>
      <c r="AE4" s="61"/>
      <c r="AF4" s="57"/>
      <c r="AG4" s="57"/>
      <c r="AH4" s="57"/>
      <c r="AI4" s="57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57"/>
      <c r="BA4" s="58"/>
      <c r="BB4" s="58"/>
      <c r="BC4" s="58"/>
      <c r="BD4" s="58"/>
      <c r="BE4" s="74"/>
      <c r="BF4" s="75"/>
      <c r="BG4" s="75"/>
      <c r="BH4" s="76"/>
      <c r="BI4" s="76"/>
      <c r="BJ4" s="76"/>
      <c r="BK4" s="76"/>
      <c r="BL4" s="76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74"/>
      <c r="BX4" s="74"/>
      <c r="BY4" s="74"/>
      <c r="BZ4" s="74"/>
      <c r="CA4" s="77"/>
      <c r="CB4" s="77"/>
      <c r="CC4" s="77"/>
      <c r="CD4" s="60"/>
      <c r="CE4" s="59"/>
      <c r="CF4" s="59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</row>
    <row r="5" spans="1:141" ht="12" customHeight="1" x14ac:dyDescent="0.15">
      <c r="A5" s="57"/>
      <c r="B5" s="470" t="s">
        <v>1</v>
      </c>
      <c r="C5" s="411"/>
      <c r="D5" s="337"/>
      <c r="E5" s="338"/>
      <c r="F5" s="338"/>
      <c r="G5" s="338"/>
      <c r="H5" s="338"/>
      <c r="I5" s="338"/>
      <c r="J5" s="339"/>
      <c r="K5" s="379"/>
      <c r="L5" s="517" t="s">
        <v>285</v>
      </c>
      <c r="M5" s="518"/>
      <c r="N5" s="519"/>
      <c r="O5" s="515"/>
      <c r="P5" s="514"/>
      <c r="Q5" s="514"/>
      <c r="R5" s="516"/>
      <c r="S5" s="514" t="str">
        <f ca="1">IF(O6="","",DATEDIF(DATE(O6,R6,T6),TODAY(),"Y"))</f>
        <v/>
      </c>
      <c r="T5" s="514"/>
      <c r="U5" s="78" t="s">
        <v>4</v>
      </c>
      <c r="V5" s="61"/>
      <c r="W5" s="500"/>
      <c r="X5" s="501"/>
      <c r="Y5" s="501"/>
      <c r="Z5" s="502"/>
      <c r="AA5" s="61"/>
      <c r="AB5" s="61"/>
      <c r="AC5" s="61"/>
      <c r="AD5" s="61"/>
      <c r="AE5" s="61"/>
      <c r="AF5" s="57"/>
      <c r="AG5" s="57"/>
      <c r="AH5" s="57"/>
      <c r="AI5" s="57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57"/>
      <c r="BA5" s="58"/>
      <c r="BB5" s="58"/>
      <c r="BC5" s="58"/>
      <c r="BD5" s="58"/>
      <c r="BE5" s="75"/>
      <c r="BF5" s="75"/>
      <c r="BG5" s="75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7"/>
      <c r="CB5" s="77"/>
      <c r="CC5" s="77"/>
      <c r="CD5" s="60"/>
      <c r="CE5" s="59"/>
      <c r="CF5" s="59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</row>
    <row r="6" spans="1:141" ht="14.25" customHeight="1" x14ac:dyDescent="0.15">
      <c r="A6" s="57"/>
      <c r="B6" s="471"/>
      <c r="C6" s="472"/>
      <c r="D6" s="340"/>
      <c r="E6" s="341"/>
      <c r="F6" s="341"/>
      <c r="G6" s="341"/>
      <c r="H6" s="341"/>
      <c r="I6" s="341"/>
      <c r="J6" s="342"/>
      <c r="K6" s="79"/>
      <c r="L6" s="271" t="s">
        <v>2</v>
      </c>
      <c r="M6" s="355"/>
      <c r="N6" s="272"/>
      <c r="O6" s="522"/>
      <c r="P6" s="523"/>
      <c r="Q6" s="82" t="s">
        <v>11</v>
      </c>
      <c r="R6" s="81"/>
      <c r="S6" s="82" t="s">
        <v>12</v>
      </c>
      <c r="T6" s="81"/>
      <c r="U6" s="83" t="s">
        <v>19</v>
      </c>
      <c r="V6" s="61"/>
      <c r="W6" s="61"/>
      <c r="X6" s="61"/>
      <c r="Y6" s="61"/>
      <c r="Z6" s="61"/>
      <c r="AA6" s="61"/>
      <c r="AB6" s="61"/>
      <c r="AC6" s="61"/>
      <c r="AD6" s="61"/>
      <c r="AE6" s="61"/>
      <c r="AF6" s="57"/>
      <c r="AG6" s="57"/>
      <c r="AH6" s="57"/>
      <c r="AI6" s="57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57"/>
      <c r="BA6" s="58"/>
      <c r="BB6" s="58"/>
      <c r="BC6" s="58"/>
      <c r="BD6" s="58"/>
      <c r="BE6" s="75"/>
      <c r="BF6" s="75"/>
      <c r="BG6" s="75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7"/>
      <c r="CB6" s="77"/>
      <c r="CC6" s="77"/>
      <c r="CD6" s="60"/>
      <c r="CE6" s="59"/>
      <c r="CF6" s="59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</row>
    <row r="7" spans="1:141" ht="12" customHeight="1" x14ac:dyDescent="0.15">
      <c r="A7" s="57"/>
      <c r="B7" s="354" t="s">
        <v>352</v>
      </c>
      <c r="C7" s="272"/>
      <c r="D7" s="543"/>
      <c r="E7" s="406"/>
      <c r="F7" s="406"/>
      <c r="G7" s="406"/>
      <c r="H7" s="406"/>
      <c r="I7" s="406"/>
      <c r="J7" s="406"/>
      <c r="K7" s="406"/>
      <c r="L7" s="406"/>
      <c r="M7" s="406"/>
      <c r="N7" s="406"/>
      <c r="O7" s="406"/>
      <c r="P7" s="406"/>
      <c r="Q7" s="406"/>
      <c r="R7" s="406"/>
      <c r="S7" s="406"/>
      <c r="T7" s="406"/>
      <c r="U7" s="407"/>
      <c r="V7" s="61"/>
      <c r="W7" s="61"/>
      <c r="X7" s="61"/>
      <c r="Y7" s="61"/>
      <c r="Z7" s="61"/>
      <c r="AA7" s="61"/>
      <c r="AB7" s="61"/>
      <c r="AC7" s="61"/>
      <c r="AD7" s="61"/>
      <c r="AE7" s="61"/>
      <c r="AF7" s="57"/>
      <c r="AG7" s="57"/>
      <c r="AH7" s="57"/>
      <c r="AI7" s="57"/>
      <c r="AJ7" s="9"/>
      <c r="AK7" s="9"/>
      <c r="AL7" s="9"/>
      <c r="AM7" s="86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57"/>
      <c r="BA7" s="58"/>
      <c r="BB7" s="58"/>
      <c r="BC7" s="58"/>
      <c r="BD7" s="58"/>
      <c r="BE7" s="75"/>
      <c r="BF7" s="75"/>
      <c r="BG7" s="75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7"/>
      <c r="CB7" s="77"/>
      <c r="CC7" s="77"/>
      <c r="CD7" s="60"/>
      <c r="CE7" s="59"/>
      <c r="CF7" s="59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</row>
    <row r="8" spans="1:141" ht="12" customHeight="1" x14ac:dyDescent="0.15">
      <c r="A8" s="57"/>
      <c r="B8" s="354" t="s">
        <v>3</v>
      </c>
      <c r="C8" s="272"/>
      <c r="D8" s="34" t="s">
        <v>353</v>
      </c>
      <c r="E8" s="473"/>
      <c r="F8" s="473"/>
      <c r="G8" s="16" t="s">
        <v>354</v>
      </c>
      <c r="H8" s="473"/>
      <c r="I8" s="473"/>
      <c r="J8" s="271" t="s">
        <v>27</v>
      </c>
      <c r="K8" s="355"/>
      <c r="L8" s="272"/>
      <c r="M8" s="428"/>
      <c r="N8" s="429"/>
      <c r="O8" s="430"/>
      <c r="P8" s="271" t="s">
        <v>76</v>
      </c>
      <c r="Q8" s="272"/>
      <c r="R8" s="428"/>
      <c r="S8" s="429"/>
      <c r="T8" s="429"/>
      <c r="U8" s="539"/>
      <c r="V8" s="61"/>
      <c r="W8" s="61"/>
      <c r="X8" s="61"/>
      <c r="Y8" s="61"/>
      <c r="Z8" s="61"/>
      <c r="AA8" s="61"/>
      <c r="AB8" s="61"/>
      <c r="AC8" s="61"/>
      <c r="AD8" s="61"/>
      <c r="AE8" s="61"/>
      <c r="AF8" s="57"/>
      <c r="AG8" s="89"/>
      <c r="AH8" s="90"/>
      <c r="AI8" s="91"/>
      <c r="AJ8" s="91"/>
      <c r="AK8" s="91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57"/>
      <c r="BA8" s="58"/>
      <c r="BB8" s="58"/>
      <c r="BC8" s="58"/>
      <c r="BD8" s="58"/>
      <c r="BE8" s="75"/>
      <c r="BF8" s="75"/>
      <c r="BG8" s="75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7"/>
      <c r="CB8" s="77"/>
      <c r="CC8" s="77"/>
      <c r="CD8" s="60"/>
      <c r="CE8" s="59"/>
      <c r="CF8" s="59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</row>
    <row r="9" spans="1:141" ht="12" customHeight="1" x14ac:dyDescent="0.15">
      <c r="A9" s="57"/>
      <c r="B9" s="354"/>
      <c r="C9" s="272"/>
      <c r="D9" s="542"/>
      <c r="E9" s="534"/>
      <c r="F9" s="534"/>
      <c r="G9" s="534"/>
      <c r="H9" s="534"/>
      <c r="I9" s="534"/>
      <c r="J9" s="534"/>
      <c r="K9" s="534"/>
      <c r="L9" s="271" t="s">
        <v>28</v>
      </c>
      <c r="M9" s="355"/>
      <c r="N9" s="272"/>
      <c r="O9" s="479"/>
      <c r="P9" s="479"/>
      <c r="Q9" s="479"/>
      <c r="R9" s="479"/>
      <c r="S9" s="479"/>
      <c r="T9" s="479"/>
      <c r="U9" s="544"/>
      <c r="V9" s="61"/>
      <c r="W9" s="61"/>
      <c r="X9" s="61"/>
      <c r="Y9" s="61"/>
      <c r="Z9" s="61"/>
      <c r="AA9" s="61"/>
      <c r="AB9" s="61"/>
      <c r="AC9" s="61"/>
      <c r="AD9" s="61"/>
      <c r="AE9" s="61"/>
      <c r="AF9" s="57"/>
      <c r="AG9" s="57"/>
      <c r="AH9" s="57"/>
      <c r="AI9" s="57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57"/>
      <c r="BA9" s="58"/>
      <c r="BB9" s="58"/>
      <c r="BC9" s="58"/>
      <c r="BD9" s="58"/>
      <c r="BE9" s="75"/>
      <c r="BF9" s="75"/>
      <c r="BG9" s="75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7"/>
      <c r="CB9" s="77"/>
      <c r="CC9" s="77"/>
      <c r="CD9" s="60"/>
      <c r="CE9" s="59"/>
      <c r="CF9" s="59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</row>
    <row r="10" spans="1:141" ht="12" customHeight="1" x14ac:dyDescent="0.15">
      <c r="A10" s="57"/>
      <c r="B10" s="354" t="s">
        <v>7</v>
      </c>
      <c r="C10" s="272"/>
      <c r="D10" s="92" t="s">
        <v>286</v>
      </c>
      <c r="E10" s="534"/>
      <c r="F10" s="534"/>
      <c r="G10" s="534"/>
      <c r="H10" s="534"/>
      <c r="I10" s="534"/>
      <c r="J10" s="534"/>
      <c r="K10" s="34" t="s">
        <v>8</v>
      </c>
      <c r="L10" s="534"/>
      <c r="M10" s="534"/>
      <c r="N10" s="534"/>
      <c r="O10" s="534"/>
      <c r="P10" s="34" t="s">
        <v>9</v>
      </c>
      <c r="Q10" s="403"/>
      <c r="R10" s="403"/>
      <c r="S10" s="535"/>
      <c r="T10" s="535"/>
      <c r="U10" s="93" t="s">
        <v>10</v>
      </c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57"/>
      <c r="AG10" s="57"/>
      <c r="AH10" s="57"/>
      <c r="AI10" s="57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57"/>
      <c r="BA10" s="58"/>
      <c r="BB10" s="58"/>
      <c r="BC10" s="58"/>
      <c r="BD10" s="58"/>
      <c r="BE10" s="75"/>
      <c r="BF10" s="75"/>
      <c r="BG10" s="75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7"/>
      <c r="CB10" s="77"/>
      <c r="CC10" s="77"/>
      <c r="CD10" s="60"/>
      <c r="CE10" s="59"/>
      <c r="CF10" s="59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</row>
    <row r="11" spans="1:141" ht="12" customHeight="1" x14ac:dyDescent="0.15">
      <c r="A11" s="57"/>
      <c r="B11" s="354"/>
      <c r="C11" s="272"/>
      <c r="D11" s="92" t="s">
        <v>355</v>
      </c>
      <c r="E11" s="534"/>
      <c r="F11" s="534"/>
      <c r="G11" s="534"/>
      <c r="H11" s="534"/>
      <c r="I11" s="534"/>
      <c r="J11" s="534"/>
      <c r="K11" s="34" t="s">
        <v>8</v>
      </c>
      <c r="L11" s="534"/>
      <c r="M11" s="534"/>
      <c r="N11" s="534"/>
      <c r="O11" s="534"/>
      <c r="P11" s="34" t="s">
        <v>9</v>
      </c>
      <c r="Q11" s="403"/>
      <c r="R11" s="403"/>
      <c r="S11" s="535"/>
      <c r="T11" s="535"/>
      <c r="U11" s="93" t="s">
        <v>10</v>
      </c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57"/>
      <c r="AG11" s="57"/>
      <c r="AH11" s="57"/>
      <c r="AI11" s="57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57"/>
      <c r="BA11" s="58"/>
      <c r="BB11" s="58"/>
      <c r="BC11" s="58"/>
      <c r="BD11" s="58"/>
      <c r="BE11" s="75"/>
      <c r="BF11" s="75"/>
      <c r="BG11" s="75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7"/>
      <c r="CB11" s="77"/>
      <c r="CC11" s="77"/>
      <c r="CD11" s="60"/>
      <c r="CE11" s="59"/>
      <c r="CF11" s="59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</row>
    <row r="12" spans="1:141" ht="12" customHeight="1" x14ac:dyDescent="0.15">
      <c r="A12" s="57"/>
      <c r="B12" s="354" t="s">
        <v>5</v>
      </c>
      <c r="C12" s="272"/>
      <c r="D12" s="473"/>
      <c r="E12" s="473"/>
      <c r="F12" s="16" t="s">
        <v>122</v>
      </c>
      <c r="G12" s="473"/>
      <c r="H12" s="473"/>
      <c r="I12" s="16" t="s">
        <v>122</v>
      </c>
      <c r="J12" s="473"/>
      <c r="K12" s="473"/>
      <c r="L12" s="271" t="s">
        <v>288</v>
      </c>
      <c r="M12" s="272"/>
      <c r="N12" s="473"/>
      <c r="O12" s="473"/>
      <c r="P12" s="16" t="s">
        <v>122</v>
      </c>
      <c r="Q12" s="473"/>
      <c r="R12" s="473"/>
      <c r="S12" s="16" t="s">
        <v>122</v>
      </c>
      <c r="T12" s="473"/>
      <c r="U12" s="537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57"/>
      <c r="AG12" s="89"/>
      <c r="AH12" s="90"/>
      <c r="AI12" s="91"/>
      <c r="AJ12" s="91"/>
      <c r="AK12" s="91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57"/>
      <c r="BA12" s="58"/>
      <c r="BB12" s="58"/>
      <c r="BC12" s="58"/>
      <c r="BD12" s="58"/>
      <c r="BE12" s="75"/>
      <c r="BF12" s="75"/>
      <c r="BG12" s="75"/>
      <c r="BH12" s="76"/>
      <c r="BI12" s="76"/>
      <c r="BJ12" s="94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7"/>
      <c r="CB12" s="77"/>
      <c r="CC12" s="77"/>
      <c r="CD12" s="60"/>
      <c r="CE12" s="59"/>
      <c r="CF12" s="59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</row>
    <row r="13" spans="1:141" ht="12" customHeight="1" x14ac:dyDescent="0.15">
      <c r="A13" s="57"/>
      <c r="B13" s="354" t="s">
        <v>6</v>
      </c>
      <c r="C13" s="272"/>
      <c r="D13" s="473"/>
      <c r="E13" s="473"/>
      <c r="F13" s="16" t="s">
        <v>354</v>
      </c>
      <c r="G13" s="473"/>
      <c r="H13" s="473"/>
      <c r="I13" s="16" t="s">
        <v>354</v>
      </c>
      <c r="J13" s="473"/>
      <c r="K13" s="473"/>
      <c r="L13" s="271"/>
      <c r="M13" s="355"/>
      <c r="N13" s="531"/>
      <c r="O13" s="531"/>
      <c r="P13" s="355"/>
      <c r="Q13" s="355"/>
      <c r="R13" s="355"/>
      <c r="S13" s="531"/>
      <c r="T13" s="531"/>
      <c r="U13" s="540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57"/>
      <c r="AG13" s="89"/>
      <c r="AH13" s="90"/>
      <c r="AI13" s="91"/>
      <c r="AJ13" s="91"/>
      <c r="AK13" s="91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57"/>
      <c r="BA13" s="58"/>
      <c r="BB13" s="58"/>
      <c r="BC13" s="58"/>
      <c r="BD13" s="58"/>
      <c r="BE13" s="75"/>
      <c r="BF13" s="75"/>
      <c r="BG13" s="75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7"/>
      <c r="CB13" s="77"/>
      <c r="CC13" s="77"/>
      <c r="CD13" s="60"/>
      <c r="CE13" s="59"/>
      <c r="CF13" s="59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</row>
    <row r="14" spans="1:141" ht="12" customHeight="1" x14ac:dyDescent="0.15">
      <c r="A14" s="57"/>
      <c r="B14" s="354" t="s">
        <v>126</v>
      </c>
      <c r="C14" s="272"/>
      <c r="D14" s="422"/>
      <c r="E14" s="406"/>
      <c r="F14" s="406"/>
      <c r="G14" s="406"/>
      <c r="H14" s="406"/>
      <c r="I14" s="406"/>
      <c r="J14" s="406"/>
      <c r="K14" s="406"/>
      <c r="L14" s="406"/>
      <c r="M14" s="406"/>
      <c r="N14" s="406"/>
      <c r="O14" s="423"/>
      <c r="P14" s="271" t="s">
        <v>145</v>
      </c>
      <c r="Q14" s="355"/>
      <c r="R14" s="355"/>
      <c r="S14" s="272"/>
      <c r="T14" s="403"/>
      <c r="U14" s="404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57"/>
      <c r="AG14" s="89"/>
      <c r="AH14" s="90"/>
      <c r="AI14" s="91"/>
      <c r="AJ14" s="91"/>
      <c r="AK14" s="91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57"/>
      <c r="BA14" s="58"/>
      <c r="BB14" s="58"/>
      <c r="BC14" s="58"/>
      <c r="BD14" s="58"/>
      <c r="BE14" s="75"/>
      <c r="BF14" s="75"/>
      <c r="BG14" s="75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7"/>
      <c r="CB14" s="77"/>
      <c r="CC14" s="77"/>
      <c r="CD14" s="60"/>
      <c r="CE14" s="59"/>
      <c r="CF14" s="59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</row>
    <row r="15" spans="1:141" ht="12" customHeight="1" x14ac:dyDescent="0.15">
      <c r="A15" s="57"/>
      <c r="B15" s="354" t="s">
        <v>356</v>
      </c>
      <c r="C15" s="272"/>
      <c r="D15" s="422"/>
      <c r="E15" s="406"/>
      <c r="F15" s="406"/>
      <c r="G15" s="406"/>
      <c r="H15" s="406"/>
      <c r="I15" s="406"/>
      <c r="J15" s="406"/>
      <c r="K15" s="406"/>
      <c r="L15" s="406"/>
      <c r="M15" s="406"/>
      <c r="N15" s="406"/>
      <c r="O15" s="423"/>
      <c r="P15" s="271" t="s">
        <v>145</v>
      </c>
      <c r="Q15" s="355"/>
      <c r="R15" s="355"/>
      <c r="S15" s="272"/>
      <c r="T15" s="403"/>
      <c r="U15" s="404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57"/>
      <c r="AG15" s="57"/>
      <c r="AH15" s="57"/>
      <c r="AI15" s="57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57"/>
      <c r="BA15" s="58"/>
      <c r="BB15" s="58"/>
      <c r="BC15" s="58"/>
      <c r="BD15" s="58"/>
      <c r="BE15" s="75"/>
      <c r="BF15" s="75"/>
      <c r="BG15" s="75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7"/>
      <c r="CB15" s="77"/>
      <c r="CC15" s="77"/>
      <c r="CD15" s="60"/>
      <c r="CE15" s="59"/>
      <c r="CF15" s="59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</row>
    <row r="16" spans="1:141" ht="12" customHeight="1" x14ac:dyDescent="0.15">
      <c r="A16" s="57"/>
      <c r="B16" s="354" t="s">
        <v>140</v>
      </c>
      <c r="C16" s="355"/>
      <c r="D16" s="355"/>
      <c r="E16" s="355"/>
      <c r="F16" s="33" t="s">
        <v>289</v>
      </c>
      <c r="G16" s="403"/>
      <c r="H16" s="403"/>
      <c r="I16" s="33" t="s">
        <v>287</v>
      </c>
      <c r="J16" s="403"/>
      <c r="K16" s="403"/>
      <c r="L16" s="36" t="s">
        <v>290</v>
      </c>
      <c r="M16" s="403"/>
      <c r="N16" s="403"/>
      <c r="O16" s="42"/>
      <c r="P16" s="36"/>
      <c r="Q16" s="36"/>
      <c r="R16" s="36"/>
      <c r="S16" s="42"/>
      <c r="T16" s="42"/>
      <c r="U16" s="43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57"/>
      <c r="AG16" s="57"/>
      <c r="AH16" s="57"/>
      <c r="AI16" s="57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57"/>
      <c r="BA16" s="58"/>
      <c r="BB16" s="58"/>
      <c r="BC16" s="58"/>
      <c r="BD16" s="58"/>
      <c r="BE16" s="75"/>
      <c r="BF16" s="75"/>
      <c r="BG16" s="75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7"/>
      <c r="CB16" s="77"/>
      <c r="CC16" s="77"/>
      <c r="CD16" s="60"/>
      <c r="CE16" s="59"/>
      <c r="CF16" s="59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</row>
    <row r="17" spans="1:141" ht="12" hidden="1" customHeight="1" x14ac:dyDescent="0.15">
      <c r="A17" s="57"/>
      <c r="B17" s="503" t="s">
        <v>264</v>
      </c>
      <c r="C17" s="504"/>
      <c r="D17" s="410" t="s">
        <v>3</v>
      </c>
      <c r="E17" s="411"/>
      <c r="F17" s="34" t="s">
        <v>353</v>
      </c>
      <c r="G17" s="473"/>
      <c r="H17" s="473"/>
      <c r="I17" s="35" t="s">
        <v>354</v>
      </c>
      <c r="J17" s="473"/>
      <c r="K17" s="511"/>
      <c r="L17" s="512" t="s">
        <v>5</v>
      </c>
      <c r="M17" s="513"/>
      <c r="N17" s="488"/>
      <c r="O17" s="488"/>
      <c r="P17" s="35" t="s">
        <v>122</v>
      </c>
      <c r="Q17" s="488"/>
      <c r="R17" s="488"/>
      <c r="S17" s="35" t="s">
        <v>122</v>
      </c>
      <c r="T17" s="476"/>
      <c r="U17" s="477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57"/>
      <c r="AG17" s="89"/>
      <c r="AH17" s="97"/>
      <c r="AI17" s="98"/>
      <c r="AJ17" s="99"/>
      <c r="AK17" s="9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57"/>
      <c r="BA17" s="58"/>
      <c r="BB17" s="58"/>
      <c r="BC17" s="58"/>
      <c r="BD17" s="58"/>
      <c r="BE17" s="75"/>
      <c r="BF17" s="75"/>
      <c r="BG17" s="75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7"/>
      <c r="CB17" s="77"/>
      <c r="CC17" s="77"/>
      <c r="CD17" s="60"/>
      <c r="CE17" s="59"/>
      <c r="CF17" s="59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</row>
    <row r="18" spans="1:141" ht="12" hidden="1" customHeight="1" x14ac:dyDescent="0.15">
      <c r="A18" s="57"/>
      <c r="B18" s="505"/>
      <c r="C18" s="506"/>
      <c r="D18" s="509"/>
      <c r="E18" s="510"/>
      <c r="F18" s="478"/>
      <c r="G18" s="479"/>
      <c r="H18" s="479"/>
      <c r="I18" s="479"/>
      <c r="J18" s="480"/>
      <c r="K18" s="480"/>
      <c r="L18" s="480"/>
      <c r="M18" s="480"/>
      <c r="N18" s="480"/>
      <c r="O18" s="480"/>
      <c r="P18" s="480"/>
      <c r="Q18" s="480"/>
      <c r="R18" s="480"/>
      <c r="S18" s="480"/>
      <c r="T18" s="480"/>
      <c r="U18" s="48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57"/>
      <c r="AG18" s="89"/>
      <c r="AH18" s="90"/>
      <c r="AI18" s="91"/>
      <c r="AJ18" s="99"/>
      <c r="AK18" s="9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57"/>
      <c r="BA18" s="58"/>
      <c r="BB18" s="58"/>
      <c r="BC18" s="58"/>
      <c r="BD18" s="58"/>
      <c r="BE18" s="75"/>
      <c r="BF18" s="75"/>
      <c r="BG18" s="75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7"/>
      <c r="CB18" s="77"/>
      <c r="CC18" s="77"/>
      <c r="CD18" s="60"/>
      <c r="CE18" s="59"/>
      <c r="CF18" s="59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</row>
    <row r="19" spans="1:141" ht="12" hidden="1" customHeight="1" x14ac:dyDescent="0.15">
      <c r="A19" s="57"/>
      <c r="B19" s="507"/>
      <c r="C19" s="508"/>
      <c r="D19" s="482" t="s">
        <v>1</v>
      </c>
      <c r="E19" s="483"/>
      <c r="F19" s="489"/>
      <c r="G19" s="490"/>
      <c r="H19" s="490"/>
      <c r="I19" s="490"/>
      <c r="J19" s="490"/>
      <c r="K19" s="490"/>
      <c r="L19" s="490"/>
      <c r="M19" s="491"/>
      <c r="N19" s="484" t="s">
        <v>265</v>
      </c>
      <c r="O19" s="485"/>
      <c r="P19" s="486"/>
      <c r="Q19" s="486"/>
      <c r="R19" s="486"/>
      <c r="S19" s="486"/>
      <c r="T19" s="486"/>
      <c r="U19" s="487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57"/>
      <c r="AG19" s="57"/>
      <c r="AH19" s="57"/>
      <c r="AI19" s="57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57"/>
      <c r="BA19" s="58"/>
      <c r="BB19" s="58"/>
      <c r="BC19" s="58"/>
      <c r="BD19" s="58"/>
      <c r="BE19" s="75"/>
      <c r="BF19" s="75"/>
      <c r="BG19" s="75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7"/>
      <c r="CB19" s="77"/>
      <c r="CC19" s="77"/>
      <c r="CD19" s="60"/>
      <c r="CE19" s="59"/>
      <c r="CF19" s="59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</row>
    <row r="20" spans="1:141" x14ac:dyDescent="0.15">
      <c r="A20" s="57"/>
      <c r="B20" s="495" t="s">
        <v>11</v>
      </c>
      <c r="C20" s="496"/>
      <c r="D20" s="101" t="s">
        <v>12</v>
      </c>
      <c r="E20" s="492" t="s">
        <v>30</v>
      </c>
      <c r="F20" s="493"/>
      <c r="G20" s="493"/>
      <c r="H20" s="493"/>
      <c r="I20" s="493"/>
      <c r="J20" s="493"/>
      <c r="K20" s="493"/>
      <c r="L20" s="493"/>
      <c r="M20" s="493"/>
      <c r="N20" s="493"/>
      <c r="O20" s="493"/>
      <c r="P20" s="494"/>
      <c r="Q20" s="532" t="s">
        <v>11</v>
      </c>
      <c r="R20" s="533"/>
      <c r="S20" s="101" t="s">
        <v>12</v>
      </c>
      <c r="T20" s="492" t="s">
        <v>29</v>
      </c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4"/>
      <c r="AF20" s="102"/>
      <c r="AG20" s="103"/>
      <c r="AH20" s="57"/>
      <c r="AI20" s="57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57"/>
      <c r="BA20" s="58"/>
      <c r="BB20" s="58"/>
      <c r="BC20" s="58"/>
      <c r="BD20" s="58"/>
      <c r="BE20" s="75"/>
      <c r="BF20" s="75"/>
      <c r="BG20" s="75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7"/>
      <c r="CB20" s="77"/>
      <c r="CC20" s="77"/>
      <c r="CD20" s="60"/>
      <c r="CE20" s="59"/>
      <c r="CF20" s="59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</row>
    <row r="21" spans="1:141" x14ac:dyDescent="0.15">
      <c r="A21" s="57"/>
      <c r="B21" s="474"/>
      <c r="C21" s="475"/>
      <c r="D21" s="104"/>
      <c r="E21" s="437"/>
      <c r="F21" s="438"/>
      <c r="G21" s="438"/>
      <c r="H21" s="438"/>
      <c r="I21" s="438"/>
      <c r="J21" s="438"/>
      <c r="K21" s="438"/>
      <c r="L21" s="438"/>
      <c r="M21" s="438"/>
      <c r="N21" s="438"/>
      <c r="O21" s="438"/>
      <c r="P21" s="457"/>
      <c r="Q21" s="474"/>
      <c r="R21" s="475"/>
      <c r="S21" s="104"/>
      <c r="T21" s="437"/>
      <c r="U21" s="438"/>
      <c r="V21" s="438"/>
      <c r="W21" s="438"/>
      <c r="X21" s="438"/>
      <c r="Y21" s="438"/>
      <c r="Z21" s="438"/>
      <c r="AA21" s="438"/>
      <c r="AB21" s="438"/>
      <c r="AC21" s="438"/>
      <c r="AD21" s="438"/>
      <c r="AE21" s="457"/>
      <c r="AF21" s="57"/>
      <c r="AG21" s="105"/>
      <c r="AH21" s="57"/>
      <c r="AI21" s="57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57"/>
      <c r="BA21" s="58"/>
      <c r="BB21" s="58"/>
      <c r="BC21" s="58"/>
      <c r="BD21" s="58"/>
      <c r="BE21" s="75"/>
      <c r="BF21" s="75"/>
      <c r="BG21" s="75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7"/>
      <c r="CB21" s="77"/>
      <c r="CC21" s="77"/>
      <c r="CD21" s="60"/>
      <c r="CE21" s="59"/>
      <c r="CF21" s="59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</row>
    <row r="22" spans="1:141" x14ac:dyDescent="0.15">
      <c r="A22" s="57"/>
      <c r="B22" s="465"/>
      <c r="C22" s="466"/>
      <c r="D22" s="106"/>
      <c r="E22" s="422"/>
      <c r="F22" s="406"/>
      <c r="G22" s="406"/>
      <c r="H22" s="406"/>
      <c r="I22" s="406"/>
      <c r="J22" s="406"/>
      <c r="K22" s="406"/>
      <c r="L22" s="406"/>
      <c r="M22" s="406"/>
      <c r="N22" s="406"/>
      <c r="O22" s="406"/>
      <c r="P22" s="407"/>
      <c r="Q22" s="465"/>
      <c r="R22" s="466"/>
      <c r="S22" s="106"/>
      <c r="T22" s="95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5"/>
      <c r="AF22" s="57"/>
      <c r="AG22" s="105"/>
      <c r="AH22" s="57"/>
      <c r="AI22" s="57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57"/>
      <c r="BA22" s="58"/>
      <c r="BB22" s="58"/>
      <c r="BC22" s="58"/>
      <c r="BD22" s="58"/>
      <c r="BE22" s="75"/>
      <c r="BF22" s="75"/>
      <c r="BG22" s="75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7"/>
      <c r="CB22" s="77"/>
      <c r="CC22" s="77"/>
      <c r="CD22" s="60"/>
      <c r="CE22" s="59"/>
      <c r="CF22" s="59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</row>
    <row r="23" spans="1:141" x14ac:dyDescent="0.15">
      <c r="A23" s="57"/>
      <c r="B23" s="465"/>
      <c r="C23" s="466"/>
      <c r="D23" s="106"/>
      <c r="E23" s="422"/>
      <c r="F23" s="406"/>
      <c r="G23" s="406"/>
      <c r="H23" s="406"/>
      <c r="I23" s="406"/>
      <c r="J23" s="406"/>
      <c r="K23" s="406"/>
      <c r="L23" s="406"/>
      <c r="M23" s="406"/>
      <c r="N23" s="406"/>
      <c r="O23" s="406"/>
      <c r="P23" s="407"/>
      <c r="Q23" s="465"/>
      <c r="R23" s="466"/>
      <c r="S23" s="106"/>
      <c r="T23" s="422"/>
      <c r="U23" s="406"/>
      <c r="V23" s="406"/>
      <c r="W23" s="406"/>
      <c r="X23" s="406"/>
      <c r="Y23" s="406"/>
      <c r="Z23" s="406"/>
      <c r="AA23" s="406"/>
      <c r="AB23" s="406"/>
      <c r="AC23" s="406"/>
      <c r="AD23" s="406"/>
      <c r="AE23" s="407"/>
      <c r="AF23" s="57"/>
      <c r="AG23" s="105"/>
      <c r="AH23" s="57"/>
      <c r="AI23" s="57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57"/>
      <c r="BA23" s="58"/>
      <c r="BB23" s="58"/>
      <c r="BC23" s="58"/>
      <c r="BD23" s="58"/>
      <c r="BE23" s="75"/>
      <c r="BF23" s="75"/>
      <c r="BG23" s="75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7"/>
      <c r="CB23" s="77"/>
      <c r="CC23" s="77"/>
      <c r="CD23" s="60"/>
      <c r="CE23" s="59"/>
      <c r="CF23" s="59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</row>
    <row r="24" spans="1:141" x14ac:dyDescent="0.15">
      <c r="A24" s="57"/>
      <c r="B24" s="465"/>
      <c r="C24" s="466"/>
      <c r="D24" s="106"/>
      <c r="E24" s="422"/>
      <c r="F24" s="406"/>
      <c r="G24" s="406"/>
      <c r="H24" s="406"/>
      <c r="I24" s="406"/>
      <c r="J24" s="406"/>
      <c r="K24" s="406"/>
      <c r="L24" s="406"/>
      <c r="M24" s="406"/>
      <c r="N24" s="406"/>
      <c r="O24" s="406"/>
      <c r="P24" s="407"/>
      <c r="Q24" s="465"/>
      <c r="R24" s="466"/>
      <c r="S24" s="106"/>
      <c r="T24" s="422"/>
      <c r="U24" s="406"/>
      <c r="V24" s="406"/>
      <c r="W24" s="406"/>
      <c r="X24" s="406"/>
      <c r="Y24" s="406"/>
      <c r="Z24" s="406"/>
      <c r="AA24" s="406"/>
      <c r="AB24" s="406"/>
      <c r="AC24" s="406"/>
      <c r="AD24" s="406"/>
      <c r="AE24" s="407"/>
      <c r="AF24" s="57"/>
      <c r="AG24" s="105"/>
      <c r="AH24" s="57"/>
      <c r="AI24" s="57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57"/>
      <c r="BA24" s="58"/>
      <c r="BB24" s="58"/>
      <c r="BC24" s="58"/>
      <c r="BD24" s="58"/>
      <c r="BE24" s="75"/>
      <c r="BF24" s="75"/>
      <c r="BG24" s="75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7"/>
      <c r="CB24" s="77"/>
      <c r="CC24" s="77"/>
      <c r="CD24" s="60"/>
      <c r="CE24" s="59"/>
      <c r="CF24" s="59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</row>
    <row r="25" spans="1:141" x14ac:dyDescent="0.15">
      <c r="A25" s="57"/>
      <c r="B25" s="465"/>
      <c r="C25" s="466"/>
      <c r="D25" s="106"/>
      <c r="E25" s="422"/>
      <c r="F25" s="406"/>
      <c r="G25" s="406"/>
      <c r="H25" s="406"/>
      <c r="I25" s="406"/>
      <c r="J25" s="406"/>
      <c r="K25" s="406"/>
      <c r="L25" s="406"/>
      <c r="M25" s="406"/>
      <c r="N25" s="406"/>
      <c r="O25" s="406"/>
      <c r="P25" s="407"/>
      <c r="Q25" s="465"/>
      <c r="R25" s="466"/>
      <c r="S25" s="106"/>
      <c r="T25" s="422"/>
      <c r="U25" s="406"/>
      <c r="V25" s="406"/>
      <c r="W25" s="406"/>
      <c r="X25" s="406"/>
      <c r="Y25" s="406"/>
      <c r="Z25" s="406"/>
      <c r="AA25" s="406"/>
      <c r="AB25" s="406"/>
      <c r="AC25" s="406"/>
      <c r="AD25" s="406"/>
      <c r="AE25" s="407"/>
      <c r="AF25" s="57"/>
      <c r="AG25" s="105"/>
      <c r="AH25" s="57"/>
      <c r="AI25" s="57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57"/>
      <c r="BA25" s="58"/>
      <c r="BB25" s="58"/>
      <c r="BC25" s="58"/>
      <c r="BD25" s="58"/>
      <c r="BE25" s="75"/>
      <c r="BF25" s="75"/>
      <c r="BG25" s="75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7"/>
      <c r="CB25" s="77"/>
      <c r="CC25" s="77"/>
      <c r="CD25" s="60"/>
      <c r="CE25" s="59"/>
      <c r="CF25" s="59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</row>
    <row r="26" spans="1:141" x14ac:dyDescent="0.15">
      <c r="A26" s="57"/>
      <c r="B26" s="467"/>
      <c r="C26" s="468"/>
      <c r="D26" s="106"/>
      <c r="E26" s="461"/>
      <c r="F26" s="462"/>
      <c r="G26" s="462"/>
      <c r="H26" s="462"/>
      <c r="I26" s="462"/>
      <c r="J26" s="462"/>
      <c r="K26" s="462"/>
      <c r="L26" s="462"/>
      <c r="M26" s="462"/>
      <c r="N26" s="462"/>
      <c r="O26" s="462"/>
      <c r="P26" s="463"/>
      <c r="Q26" s="467"/>
      <c r="R26" s="468"/>
      <c r="S26" s="107"/>
      <c r="T26" s="461"/>
      <c r="U26" s="462"/>
      <c r="V26" s="462"/>
      <c r="W26" s="462"/>
      <c r="X26" s="462"/>
      <c r="Y26" s="462"/>
      <c r="Z26" s="462"/>
      <c r="AA26" s="462"/>
      <c r="AB26" s="462"/>
      <c r="AC26" s="462"/>
      <c r="AD26" s="462"/>
      <c r="AE26" s="463"/>
      <c r="AF26" s="57"/>
      <c r="AG26" s="105"/>
      <c r="AH26" s="57"/>
      <c r="AI26" s="57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57"/>
      <c r="BA26" s="58"/>
      <c r="BB26" s="58"/>
      <c r="BC26" s="58"/>
      <c r="BD26" s="58"/>
      <c r="BE26" s="75"/>
      <c r="BF26" s="75"/>
      <c r="BG26" s="75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7"/>
      <c r="CB26" s="77"/>
      <c r="CC26" s="77"/>
      <c r="CD26" s="60"/>
      <c r="CE26" s="59"/>
      <c r="CF26" s="59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</row>
    <row r="27" spans="1:141" x14ac:dyDescent="0.15">
      <c r="A27" s="57"/>
      <c r="B27" s="524" t="s">
        <v>334</v>
      </c>
      <c r="C27" s="525"/>
      <c r="D27" s="525"/>
      <c r="E27" s="525"/>
      <c r="F27" s="525"/>
      <c r="G27" s="525"/>
      <c r="H27" s="525"/>
      <c r="I27" s="525"/>
      <c r="J27" s="525"/>
      <c r="K27" s="525"/>
      <c r="L27" s="525"/>
      <c r="M27" s="525"/>
      <c r="N27" s="525"/>
      <c r="O27" s="525"/>
      <c r="P27" s="525"/>
      <c r="Q27" s="525"/>
      <c r="R27" s="525"/>
      <c r="S27" s="525"/>
      <c r="T27" s="525"/>
      <c r="U27" s="525"/>
      <c r="V27" s="525"/>
      <c r="W27" s="525"/>
      <c r="X27" s="525"/>
      <c r="Y27" s="525"/>
      <c r="Z27" s="525"/>
      <c r="AA27" s="525"/>
      <c r="AB27" s="525"/>
      <c r="AC27" s="525"/>
      <c r="AD27" s="525"/>
      <c r="AE27" s="526"/>
      <c r="AF27" s="57"/>
      <c r="AG27" s="105"/>
      <c r="AH27" s="57"/>
      <c r="AI27" s="57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57"/>
      <c r="BA27" s="58"/>
      <c r="BB27" s="58"/>
      <c r="BC27" s="58"/>
      <c r="BD27" s="58"/>
      <c r="BE27" s="75"/>
      <c r="BF27" s="75"/>
      <c r="BG27" s="75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7"/>
      <c r="CB27" s="77"/>
      <c r="CC27" s="77"/>
      <c r="CD27" s="60"/>
      <c r="CE27" s="59"/>
      <c r="CF27" s="59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</row>
    <row r="28" spans="1:141" x14ac:dyDescent="0.15">
      <c r="A28" s="57"/>
      <c r="B28" s="454"/>
      <c r="C28" s="455"/>
      <c r="D28" s="56" t="s">
        <v>11</v>
      </c>
      <c r="E28" s="71"/>
      <c r="F28" s="56" t="s">
        <v>12</v>
      </c>
      <c r="G28" s="56" t="s">
        <v>291</v>
      </c>
      <c r="H28" s="456"/>
      <c r="I28" s="456"/>
      <c r="J28" s="56" t="s">
        <v>11</v>
      </c>
      <c r="K28" s="71"/>
      <c r="L28" s="56" t="s">
        <v>12</v>
      </c>
      <c r="M28" s="235"/>
      <c r="N28" s="528"/>
      <c r="O28" s="233" t="s">
        <v>335</v>
      </c>
      <c r="P28" s="234"/>
      <c r="Q28" s="235"/>
      <c r="R28" s="437"/>
      <c r="S28" s="438"/>
      <c r="T28" s="438"/>
      <c r="U28" s="438"/>
      <c r="V28" s="438"/>
      <c r="W28" s="438"/>
      <c r="X28" s="438"/>
      <c r="Y28" s="438"/>
      <c r="Z28" s="438"/>
      <c r="AA28" s="438"/>
      <c r="AB28" s="438"/>
      <c r="AC28" s="438"/>
      <c r="AD28" s="438"/>
      <c r="AE28" s="457"/>
      <c r="AF28" s="57"/>
      <c r="AG28" s="105"/>
      <c r="AH28" s="57"/>
      <c r="AI28" s="57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57"/>
      <c r="BA28" s="58"/>
      <c r="BB28" s="58"/>
      <c r="BC28" s="58"/>
      <c r="BD28" s="58"/>
      <c r="BE28" s="75"/>
      <c r="BF28" s="75"/>
      <c r="BG28" s="75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7"/>
      <c r="CB28" s="77"/>
      <c r="CC28" s="77"/>
      <c r="CD28" s="60"/>
      <c r="CE28" s="59"/>
      <c r="CF28" s="59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</row>
    <row r="29" spans="1:141" ht="12" customHeight="1" x14ac:dyDescent="0.15">
      <c r="A29" s="57"/>
      <c r="B29" s="497" t="s">
        <v>23</v>
      </c>
      <c r="C29" s="498"/>
      <c r="D29" s="422"/>
      <c r="E29" s="406"/>
      <c r="F29" s="406"/>
      <c r="G29" s="406"/>
      <c r="H29" s="406"/>
      <c r="I29" s="406"/>
      <c r="J29" s="406"/>
      <c r="K29" s="406"/>
      <c r="L29" s="406"/>
      <c r="M29" s="406"/>
      <c r="N29" s="423"/>
      <c r="O29" s="215" t="s">
        <v>336</v>
      </c>
      <c r="P29" s="217"/>
      <c r="Q29" s="218"/>
      <c r="R29" s="527"/>
      <c r="S29" s="400"/>
      <c r="T29" s="400"/>
      <c r="U29" s="401"/>
      <c r="V29" s="401"/>
      <c r="W29" s="401"/>
      <c r="X29" s="400"/>
      <c r="Y29" s="400"/>
      <c r="Z29" s="401"/>
      <c r="AA29" s="401"/>
      <c r="AB29" s="401"/>
      <c r="AC29" s="401"/>
      <c r="AD29" s="401"/>
      <c r="AE29" s="402"/>
      <c r="AF29" s="57"/>
      <c r="AG29" s="105"/>
      <c r="AH29" s="57"/>
      <c r="AI29" s="57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57"/>
      <c r="BA29" s="58"/>
      <c r="BB29" s="58"/>
      <c r="BC29" s="58"/>
      <c r="BD29" s="58"/>
      <c r="BE29" s="75"/>
      <c r="BF29" s="75"/>
      <c r="BG29" s="75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7"/>
      <c r="CB29" s="77"/>
      <c r="CC29" s="77"/>
      <c r="CD29" s="60"/>
      <c r="CE29" s="59"/>
      <c r="CF29" s="59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</row>
    <row r="30" spans="1:141" x14ac:dyDescent="0.15">
      <c r="A30" s="57"/>
      <c r="B30" s="459" t="s">
        <v>24</v>
      </c>
      <c r="C30" s="460"/>
      <c r="D30" s="215" t="s">
        <v>138</v>
      </c>
      <c r="E30" s="216"/>
      <c r="F30" s="422"/>
      <c r="G30" s="406"/>
      <c r="H30" s="406"/>
      <c r="I30" s="406"/>
      <c r="J30" s="406"/>
      <c r="K30" s="406"/>
      <c r="L30" s="406"/>
      <c r="M30" s="406"/>
      <c r="N30" s="423"/>
      <c r="O30" s="215" t="s">
        <v>13</v>
      </c>
      <c r="P30" s="217"/>
      <c r="Q30" s="218"/>
      <c r="R30" s="466"/>
      <c r="S30" s="466"/>
      <c r="T30" s="466"/>
      <c r="U30" s="215" t="s">
        <v>337</v>
      </c>
      <c r="V30" s="218"/>
      <c r="W30" s="109"/>
      <c r="X30" s="469"/>
      <c r="Y30" s="469"/>
      <c r="Z30" s="110" t="s">
        <v>357</v>
      </c>
      <c r="AA30" s="426"/>
      <c r="AB30" s="426"/>
      <c r="AC30" s="426"/>
      <c r="AD30" s="426"/>
      <c r="AE30" s="427"/>
      <c r="AF30" s="57"/>
      <c r="AG30" s="105"/>
      <c r="AH30" s="57"/>
      <c r="AI30" s="57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57"/>
      <c r="BA30" s="58"/>
      <c r="BB30" s="58"/>
      <c r="BC30" s="58"/>
      <c r="BD30" s="58"/>
      <c r="BE30" s="75"/>
      <c r="BF30" s="75"/>
      <c r="BG30" s="75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7"/>
      <c r="CB30" s="77"/>
      <c r="CC30" s="77"/>
      <c r="CD30" s="60"/>
      <c r="CE30" s="59"/>
      <c r="CF30" s="59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  <c r="EJ30" s="61"/>
      <c r="EK30" s="61"/>
    </row>
    <row r="31" spans="1:141" x14ac:dyDescent="0.15">
      <c r="A31" s="57"/>
      <c r="B31" s="459"/>
      <c r="C31" s="460"/>
      <c r="D31" s="198" t="s">
        <v>139</v>
      </c>
      <c r="E31" s="200"/>
      <c r="F31" s="419"/>
      <c r="G31" s="420"/>
      <c r="H31" s="420"/>
      <c r="I31" s="420"/>
      <c r="J31" s="420"/>
      <c r="K31" s="420"/>
      <c r="L31" s="420"/>
      <c r="M31" s="420"/>
      <c r="N31" s="421"/>
      <c r="O31" s="198" t="s">
        <v>339</v>
      </c>
      <c r="P31" s="199"/>
      <c r="Q31" s="200"/>
      <c r="R31" s="111"/>
      <c r="S31" s="111"/>
      <c r="T31" s="111"/>
      <c r="U31" s="111"/>
      <c r="V31" s="108"/>
      <c r="W31" s="112"/>
      <c r="X31" s="108"/>
      <c r="Y31" s="113"/>
      <c r="Z31" s="399"/>
      <c r="AA31" s="401"/>
      <c r="AB31" s="436"/>
      <c r="AC31" s="401"/>
      <c r="AD31" s="401"/>
      <c r="AE31" s="402"/>
      <c r="AF31" s="57"/>
      <c r="AG31" s="105"/>
      <c r="AH31" s="57"/>
      <c r="AI31" s="57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57"/>
      <c r="BA31" s="58"/>
      <c r="BB31" s="58"/>
      <c r="BC31" s="58"/>
      <c r="BD31" s="58"/>
      <c r="BE31" s="75"/>
      <c r="BF31" s="75"/>
      <c r="BG31" s="75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7"/>
      <c r="CB31" s="77"/>
      <c r="CC31" s="77"/>
      <c r="CD31" s="60"/>
      <c r="CE31" s="59"/>
      <c r="CF31" s="59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61"/>
      <c r="DC31" s="61"/>
      <c r="DD31" s="61"/>
      <c r="DE31" s="61"/>
      <c r="DF31" s="61"/>
      <c r="DG31" s="61"/>
      <c r="DH31" s="61"/>
      <c r="DI31" s="61"/>
      <c r="DJ31" s="61"/>
      <c r="DK31" s="61"/>
      <c r="DL31" s="61"/>
      <c r="DM31" s="61"/>
      <c r="DN31" s="61"/>
      <c r="DO31" s="61"/>
      <c r="DP31" s="61"/>
      <c r="DQ31" s="61"/>
      <c r="DR31" s="61"/>
      <c r="DS31" s="61"/>
      <c r="DT31" s="61"/>
      <c r="DU31" s="61"/>
      <c r="DV31" s="61"/>
      <c r="DW31" s="61"/>
      <c r="DX31" s="61"/>
      <c r="DY31" s="61"/>
      <c r="DZ31" s="61"/>
      <c r="EA31" s="61"/>
      <c r="EB31" s="61"/>
      <c r="EC31" s="61"/>
      <c r="ED31" s="61"/>
      <c r="EE31" s="61"/>
      <c r="EF31" s="61"/>
      <c r="EG31" s="61"/>
      <c r="EH31" s="61"/>
      <c r="EI31" s="61"/>
      <c r="EJ31" s="61"/>
      <c r="EK31" s="61"/>
    </row>
    <row r="32" spans="1:141" ht="36" customHeight="1" x14ac:dyDescent="0.15">
      <c r="A32" s="57"/>
      <c r="B32" s="529" t="s">
        <v>340</v>
      </c>
      <c r="C32" s="530"/>
      <c r="D32" s="114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6"/>
      <c r="AF32" s="57"/>
      <c r="AG32" s="105"/>
      <c r="AH32" s="57"/>
      <c r="AI32" s="57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57"/>
      <c r="BA32" s="58"/>
      <c r="BB32" s="58"/>
      <c r="BC32" s="58"/>
      <c r="BD32" s="58"/>
      <c r="BE32" s="75"/>
      <c r="BF32" s="75"/>
      <c r="BG32" s="75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7"/>
      <c r="CB32" s="77"/>
      <c r="CC32" s="77"/>
      <c r="CD32" s="60"/>
      <c r="CE32" s="59"/>
      <c r="CF32" s="59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</row>
    <row r="33" spans="1:141" ht="12" customHeight="1" x14ac:dyDescent="0.15">
      <c r="A33" s="57"/>
      <c r="B33" s="454"/>
      <c r="C33" s="455"/>
      <c r="D33" s="56" t="s">
        <v>11</v>
      </c>
      <c r="E33" s="71"/>
      <c r="F33" s="56" t="s">
        <v>12</v>
      </c>
      <c r="G33" s="56" t="s">
        <v>291</v>
      </c>
      <c r="H33" s="456"/>
      <c r="I33" s="456"/>
      <c r="J33" s="56" t="s">
        <v>11</v>
      </c>
      <c r="K33" s="71"/>
      <c r="L33" s="56" t="s">
        <v>12</v>
      </c>
      <c r="M33" s="56"/>
      <c r="N33" s="117"/>
      <c r="O33" s="233" t="s">
        <v>335</v>
      </c>
      <c r="P33" s="234"/>
      <c r="Q33" s="235"/>
      <c r="R33" s="437"/>
      <c r="S33" s="438"/>
      <c r="T33" s="438"/>
      <c r="U33" s="438"/>
      <c r="V33" s="438"/>
      <c r="W33" s="438"/>
      <c r="X33" s="438"/>
      <c r="Y33" s="438"/>
      <c r="Z33" s="438"/>
      <c r="AA33" s="438"/>
      <c r="AB33" s="438"/>
      <c r="AC33" s="438"/>
      <c r="AD33" s="438"/>
      <c r="AE33" s="457"/>
      <c r="AF33" s="57"/>
      <c r="AG33" s="105"/>
      <c r="AH33" s="57"/>
      <c r="AI33" s="57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57"/>
      <c r="BA33" s="58"/>
      <c r="BB33" s="58"/>
      <c r="BC33" s="58"/>
      <c r="BD33" s="58"/>
      <c r="BE33" s="75"/>
      <c r="BF33" s="75"/>
      <c r="BG33" s="75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7"/>
      <c r="CB33" s="77"/>
      <c r="CC33" s="77"/>
      <c r="CD33" s="60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</row>
    <row r="34" spans="1:141" x14ac:dyDescent="0.15">
      <c r="A34" s="57"/>
      <c r="B34" s="458" t="s">
        <v>23</v>
      </c>
      <c r="C34" s="218"/>
      <c r="D34" s="422"/>
      <c r="E34" s="406"/>
      <c r="F34" s="406"/>
      <c r="G34" s="406"/>
      <c r="H34" s="406"/>
      <c r="I34" s="406"/>
      <c r="J34" s="406"/>
      <c r="K34" s="406"/>
      <c r="L34" s="406"/>
      <c r="M34" s="406"/>
      <c r="N34" s="499"/>
      <c r="O34" s="215" t="s">
        <v>336</v>
      </c>
      <c r="P34" s="217"/>
      <c r="Q34" s="218"/>
      <c r="R34" s="399"/>
      <c r="S34" s="401"/>
      <c r="T34" s="401"/>
      <c r="U34" s="401"/>
      <c r="V34" s="401"/>
      <c r="W34" s="401"/>
      <c r="X34" s="401"/>
      <c r="Y34" s="401"/>
      <c r="Z34" s="401"/>
      <c r="AA34" s="401"/>
      <c r="AB34" s="401"/>
      <c r="AC34" s="401"/>
      <c r="AD34" s="401"/>
      <c r="AE34" s="402"/>
      <c r="AF34" s="57"/>
      <c r="AG34" s="105"/>
      <c r="AH34" s="57"/>
      <c r="AI34" s="57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57"/>
      <c r="BA34" s="58"/>
      <c r="BB34" s="58"/>
      <c r="BC34" s="58"/>
      <c r="BD34" s="58"/>
      <c r="BE34" s="58"/>
      <c r="BF34" s="58"/>
      <c r="BG34" s="58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60"/>
      <c r="CB34" s="60"/>
      <c r="CC34" s="60"/>
      <c r="CD34" s="60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</row>
    <row r="35" spans="1:141" x14ac:dyDescent="0.15">
      <c r="A35" s="57"/>
      <c r="B35" s="451" t="s">
        <v>24</v>
      </c>
      <c r="C35" s="200"/>
      <c r="D35" s="215" t="s">
        <v>138</v>
      </c>
      <c r="E35" s="218"/>
      <c r="F35" s="422"/>
      <c r="G35" s="406"/>
      <c r="H35" s="406"/>
      <c r="I35" s="406"/>
      <c r="J35" s="406"/>
      <c r="K35" s="406"/>
      <c r="L35" s="406"/>
      <c r="M35" s="406"/>
      <c r="N35" s="423"/>
      <c r="O35" s="215" t="s">
        <v>13</v>
      </c>
      <c r="P35" s="217"/>
      <c r="Q35" s="218"/>
      <c r="R35" s="397"/>
      <c r="S35" s="403"/>
      <c r="T35" s="398"/>
      <c r="U35" s="215" t="s">
        <v>337</v>
      </c>
      <c r="V35" s="218"/>
      <c r="W35" s="425"/>
      <c r="X35" s="426"/>
      <c r="Y35" s="426"/>
      <c r="Z35" s="110" t="s">
        <v>357</v>
      </c>
      <c r="AA35" s="426"/>
      <c r="AB35" s="426"/>
      <c r="AC35" s="426"/>
      <c r="AD35" s="426"/>
      <c r="AE35" s="427"/>
      <c r="AF35" s="57"/>
      <c r="AG35" s="105"/>
      <c r="AH35" s="57"/>
      <c r="AI35" s="57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57"/>
      <c r="BA35" s="58"/>
      <c r="BB35" s="58"/>
      <c r="BC35" s="58"/>
      <c r="BD35" s="58"/>
      <c r="BE35" s="58"/>
      <c r="BF35" s="58"/>
      <c r="BG35" s="58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60"/>
      <c r="CB35" s="60"/>
      <c r="CC35" s="60"/>
      <c r="CD35" s="60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61"/>
      <c r="CY35" s="61"/>
      <c r="CZ35" s="61"/>
      <c r="DA35" s="61"/>
      <c r="DB35" s="61"/>
      <c r="DC35" s="61"/>
      <c r="DD35" s="61"/>
      <c r="DE35" s="61"/>
      <c r="DF35" s="61"/>
      <c r="DG35" s="61"/>
      <c r="DH35" s="61"/>
      <c r="DI35" s="61"/>
      <c r="DJ35" s="61"/>
      <c r="DK35" s="61"/>
      <c r="DL35" s="61"/>
      <c r="DM35" s="61"/>
      <c r="DN35" s="61"/>
      <c r="DO35" s="61"/>
      <c r="DP35" s="61"/>
      <c r="DQ35" s="61"/>
      <c r="DR35" s="61"/>
      <c r="DS35" s="61"/>
      <c r="DT35" s="61"/>
      <c r="DU35" s="61"/>
      <c r="DV35" s="61"/>
      <c r="DW35" s="61"/>
      <c r="DX35" s="61"/>
      <c r="DY35" s="61"/>
      <c r="DZ35" s="61"/>
      <c r="EA35" s="61"/>
      <c r="EB35" s="61"/>
      <c r="EC35" s="61"/>
      <c r="ED35" s="61"/>
      <c r="EE35" s="61"/>
      <c r="EF35" s="61"/>
      <c r="EG35" s="61"/>
      <c r="EH35" s="61"/>
      <c r="EI35" s="61"/>
      <c r="EJ35" s="61"/>
      <c r="EK35" s="61"/>
    </row>
    <row r="36" spans="1:141" x14ac:dyDescent="0.15">
      <c r="A36" s="57"/>
      <c r="B36" s="452"/>
      <c r="C36" s="453"/>
      <c r="D36" s="215" t="s">
        <v>139</v>
      </c>
      <c r="E36" s="218"/>
      <c r="F36" s="422"/>
      <c r="G36" s="406"/>
      <c r="H36" s="406"/>
      <c r="I36" s="406"/>
      <c r="J36" s="406"/>
      <c r="K36" s="406"/>
      <c r="L36" s="406"/>
      <c r="M36" s="406"/>
      <c r="N36" s="423"/>
      <c r="O36" s="215" t="s">
        <v>339</v>
      </c>
      <c r="P36" s="217"/>
      <c r="Q36" s="218"/>
      <c r="R36" s="111"/>
      <c r="S36" s="111"/>
      <c r="T36" s="111"/>
      <c r="U36" s="111"/>
      <c r="V36" s="108"/>
      <c r="W36" s="399"/>
      <c r="X36" s="401"/>
      <c r="Y36" s="436"/>
      <c r="Z36" s="399"/>
      <c r="AA36" s="401"/>
      <c r="AB36" s="436"/>
      <c r="AC36" s="401"/>
      <c r="AD36" s="401"/>
      <c r="AE36" s="402"/>
      <c r="AF36" s="57"/>
      <c r="AG36" s="105"/>
      <c r="AH36" s="57"/>
      <c r="AI36" s="57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57"/>
      <c r="BA36" s="58"/>
      <c r="BB36" s="58"/>
      <c r="BC36" s="58"/>
      <c r="BD36" s="58"/>
      <c r="BE36" s="58"/>
      <c r="BF36" s="58"/>
      <c r="BG36" s="58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60"/>
      <c r="CB36" s="60"/>
      <c r="CC36" s="60"/>
      <c r="CD36" s="60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61"/>
      <c r="CY36" s="61"/>
      <c r="CZ36" s="61"/>
      <c r="DA36" s="61"/>
      <c r="DB36" s="61"/>
      <c r="DC36" s="61"/>
      <c r="DD36" s="61"/>
      <c r="DE36" s="61"/>
      <c r="DF36" s="61"/>
      <c r="DG36" s="61"/>
      <c r="DH36" s="61"/>
      <c r="DI36" s="61"/>
      <c r="DJ36" s="61"/>
      <c r="DK36" s="61"/>
      <c r="DL36" s="61"/>
      <c r="DM36" s="61"/>
      <c r="DN36" s="61"/>
      <c r="DO36" s="61"/>
      <c r="DP36" s="61"/>
      <c r="DQ36" s="61"/>
      <c r="DR36" s="61"/>
      <c r="DS36" s="61"/>
      <c r="DT36" s="61"/>
      <c r="DU36" s="61"/>
      <c r="DV36" s="61"/>
      <c r="DW36" s="61"/>
      <c r="DX36" s="61"/>
      <c r="DY36" s="61"/>
      <c r="DZ36" s="61"/>
      <c r="EA36" s="61"/>
      <c r="EB36" s="61"/>
      <c r="EC36" s="61"/>
      <c r="ED36" s="61"/>
      <c r="EE36" s="61"/>
      <c r="EF36" s="61"/>
      <c r="EG36" s="61"/>
      <c r="EH36" s="61"/>
      <c r="EI36" s="61"/>
      <c r="EJ36" s="61"/>
      <c r="EK36" s="61"/>
    </row>
    <row r="37" spans="1:141" ht="36" customHeight="1" x14ac:dyDescent="0.15">
      <c r="A37" s="57"/>
      <c r="B37" s="206" t="s">
        <v>340</v>
      </c>
      <c r="C37" s="207"/>
      <c r="D37" s="433"/>
      <c r="E37" s="434"/>
      <c r="F37" s="464"/>
      <c r="G37" s="464"/>
      <c r="H37" s="464"/>
      <c r="I37" s="464"/>
      <c r="J37" s="464"/>
      <c r="K37" s="464"/>
      <c r="L37" s="464"/>
      <c r="M37" s="464"/>
      <c r="N37" s="464"/>
      <c r="O37" s="434"/>
      <c r="P37" s="434"/>
      <c r="Q37" s="434"/>
      <c r="R37" s="434"/>
      <c r="S37" s="434"/>
      <c r="T37" s="434"/>
      <c r="U37" s="434"/>
      <c r="V37" s="434"/>
      <c r="W37" s="434"/>
      <c r="X37" s="434"/>
      <c r="Y37" s="434"/>
      <c r="Z37" s="434"/>
      <c r="AA37" s="434"/>
      <c r="AB37" s="434"/>
      <c r="AC37" s="434"/>
      <c r="AD37" s="434"/>
      <c r="AE37" s="435"/>
      <c r="AF37" s="57"/>
      <c r="AG37" s="105"/>
      <c r="AH37" s="57"/>
      <c r="AI37" s="57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57"/>
      <c r="BA37" s="58"/>
      <c r="BB37" s="58"/>
      <c r="BC37" s="58"/>
      <c r="BD37" s="58"/>
      <c r="BE37" s="58"/>
      <c r="BF37" s="58"/>
      <c r="BG37" s="58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60"/>
      <c r="CB37" s="60"/>
      <c r="CC37" s="60"/>
      <c r="CD37" s="60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</row>
    <row r="38" spans="1:141" x14ac:dyDescent="0.15">
      <c r="A38" s="57"/>
      <c r="B38" s="454"/>
      <c r="C38" s="455"/>
      <c r="D38" s="56" t="s">
        <v>11</v>
      </c>
      <c r="E38" s="71"/>
      <c r="F38" s="56" t="s">
        <v>12</v>
      </c>
      <c r="G38" s="56" t="s">
        <v>291</v>
      </c>
      <c r="H38" s="456"/>
      <c r="I38" s="456"/>
      <c r="J38" s="56" t="s">
        <v>11</v>
      </c>
      <c r="K38" s="71"/>
      <c r="L38" s="56" t="s">
        <v>12</v>
      </c>
      <c r="M38" s="234"/>
      <c r="N38" s="235"/>
      <c r="O38" s="233" t="s">
        <v>335</v>
      </c>
      <c r="P38" s="234"/>
      <c r="Q38" s="235"/>
      <c r="R38" s="437"/>
      <c r="S38" s="438"/>
      <c r="T38" s="438"/>
      <c r="U38" s="438"/>
      <c r="V38" s="438"/>
      <c r="W38" s="438"/>
      <c r="X38" s="438"/>
      <c r="Y38" s="438"/>
      <c r="Z38" s="438"/>
      <c r="AA38" s="438"/>
      <c r="AB38" s="438"/>
      <c r="AC38" s="438"/>
      <c r="AD38" s="438"/>
      <c r="AE38" s="457"/>
      <c r="AF38" s="57"/>
      <c r="AG38" s="105"/>
      <c r="AH38" s="57"/>
      <c r="AI38" s="57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57"/>
      <c r="BA38" s="58"/>
      <c r="BB38" s="58"/>
      <c r="BC38" s="58"/>
      <c r="BD38" s="58"/>
      <c r="BE38" s="58"/>
      <c r="BF38" s="58"/>
      <c r="BG38" s="58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60"/>
      <c r="CB38" s="60"/>
      <c r="CC38" s="60"/>
      <c r="CD38" s="60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  <c r="CY38" s="61"/>
      <c r="CZ38" s="6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EK38" s="61"/>
    </row>
    <row r="39" spans="1:141" x14ac:dyDescent="0.15">
      <c r="A39" s="57"/>
      <c r="B39" s="458" t="s">
        <v>23</v>
      </c>
      <c r="C39" s="218"/>
      <c r="D39" s="422"/>
      <c r="E39" s="406"/>
      <c r="F39" s="406"/>
      <c r="G39" s="406"/>
      <c r="H39" s="406"/>
      <c r="I39" s="406"/>
      <c r="J39" s="406"/>
      <c r="K39" s="406"/>
      <c r="L39" s="406"/>
      <c r="M39" s="406"/>
      <c r="N39" s="423"/>
      <c r="O39" s="215" t="s">
        <v>336</v>
      </c>
      <c r="P39" s="217"/>
      <c r="Q39" s="218"/>
      <c r="R39" s="399"/>
      <c r="S39" s="401"/>
      <c r="T39" s="401"/>
      <c r="U39" s="401"/>
      <c r="V39" s="401"/>
      <c r="W39" s="401"/>
      <c r="X39" s="401"/>
      <c r="Y39" s="401"/>
      <c r="Z39" s="401"/>
      <c r="AA39" s="401"/>
      <c r="AB39" s="401"/>
      <c r="AC39" s="401"/>
      <c r="AD39" s="401"/>
      <c r="AE39" s="402"/>
      <c r="AF39" s="57"/>
      <c r="AG39" s="105"/>
      <c r="AH39" s="57"/>
      <c r="AI39" s="57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57"/>
      <c r="BA39" s="58"/>
      <c r="BB39" s="58"/>
      <c r="BC39" s="58"/>
      <c r="BD39" s="58"/>
      <c r="BE39" s="58"/>
      <c r="BF39" s="58"/>
      <c r="BG39" s="58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60"/>
      <c r="CB39" s="60"/>
      <c r="CC39" s="60"/>
      <c r="CD39" s="60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/>
      <c r="DB39" s="61"/>
      <c r="DC39" s="61"/>
      <c r="DD39" s="61"/>
      <c r="DE39" s="61"/>
      <c r="DF39" s="61"/>
      <c r="DG39" s="61"/>
      <c r="DH39" s="61"/>
      <c r="DI39" s="61"/>
      <c r="DJ39" s="61"/>
      <c r="DK39" s="61"/>
      <c r="DL39" s="61"/>
      <c r="DM39" s="61"/>
      <c r="DN39" s="61"/>
      <c r="DO39" s="61"/>
      <c r="DP39" s="61"/>
      <c r="DQ39" s="61"/>
      <c r="DR39" s="61"/>
      <c r="DS39" s="61"/>
      <c r="DT39" s="61"/>
      <c r="DU39" s="61"/>
      <c r="DV39" s="61"/>
      <c r="DW39" s="61"/>
      <c r="DX39" s="61"/>
      <c r="DY39" s="61"/>
      <c r="DZ39" s="61"/>
      <c r="EA39" s="61"/>
      <c r="EB39" s="61"/>
      <c r="EC39" s="61"/>
      <c r="ED39" s="61"/>
      <c r="EE39" s="61"/>
      <c r="EF39" s="61"/>
      <c r="EG39" s="61"/>
      <c r="EH39" s="61"/>
      <c r="EI39" s="61"/>
      <c r="EJ39" s="61"/>
      <c r="EK39" s="61"/>
    </row>
    <row r="40" spans="1:141" x14ac:dyDescent="0.15">
      <c r="A40" s="57"/>
      <c r="B40" s="451" t="s">
        <v>24</v>
      </c>
      <c r="C40" s="200"/>
      <c r="D40" s="215" t="s">
        <v>138</v>
      </c>
      <c r="E40" s="218"/>
      <c r="F40" s="422"/>
      <c r="G40" s="406"/>
      <c r="H40" s="406"/>
      <c r="I40" s="406"/>
      <c r="J40" s="406"/>
      <c r="K40" s="406"/>
      <c r="L40" s="406"/>
      <c r="M40" s="406"/>
      <c r="N40" s="423"/>
      <c r="O40" s="215" t="s">
        <v>13</v>
      </c>
      <c r="P40" s="217"/>
      <c r="Q40" s="218"/>
      <c r="R40" s="397"/>
      <c r="S40" s="403"/>
      <c r="T40" s="398"/>
      <c r="U40" s="215" t="s">
        <v>337</v>
      </c>
      <c r="V40" s="218"/>
      <c r="W40" s="425"/>
      <c r="X40" s="426"/>
      <c r="Y40" s="426"/>
      <c r="Z40" s="110" t="s">
        <v>357</v>
      </c>
      <c r="AA40" s="426"/>
      <c r="AB40" s="426"/>
      <c r="AC40" s="426"/>
      <c r="AD40" s="426"/>
      <c r="AE40" s="427"/>
      <c r="AF40" s="57"/>
      <c r="AG40" s="105"/>
      <c r="AH40" s="57"/>
      <c r="AI40" s="57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57"/>
      <c r="BA40" s="58"/>
      <c r="BB40" s="58"/>
      <c r="BC40" s="58"/>
      <c r="BD40" s="58"/>
      <c r="BE40" s="58"/>
      <c r="BF40" s="58"/>
      <c r="BG40" s="58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60"/>
      <c r="CB40" s="60"/>
      <c r="CC40" s="60"/>
      <c r="CD40" s="60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EK40" s="61"/>
    </row>
    <row r="41" spans="1:141" ht="12" customHeight="1" x14ac:dyDescent="0.15">
      <c r="A41" s="57"/>
      <c r="B41" s="452"/>
      <c r="C41" s="453"/>
      <c r="D41" s="215" t="s">
        <v>139</v>
      </c>
      <c r="E41" s="218"/>
      <c r="F41" s="422"/>
      <c r="G41" s="406"/>
      <c r="H41" s="406"/>
      <c r="I41" s="406"/>
      <c r="J41" s="406"/>
      <c r="K41" s="406"/>
      <c r="L41" s="406"/>
      <c r="M41" s="406"/>
      <c r="N41" s="423"/>
      <c r="O41" s="215" t="s">
        <v>339</v>
      </c>
      <c r="P41" s="217"/>
      <c r="Q41" s="218"/>
      <c r="R41" s="111"/>
      <c r="S41" s="111"/>
      <c r="T41" s="111"/>
      <c r="U41" s="111"/>
      <c r="V41" s="108"/>
      <c r="W41" s="399"/>
      <c r="X41" s="401"/>
      <c r="Y41" s="436"/>
      <c r="Z41" s="399"/>
      <c r="AA41" s="401"/>
      <c r="AB41" s="436"/>
      <c r="AC41" s="401"/>
      <c r="AD41" s="401"/>
      <c r="AE41" s="402"/>
      <c r="AF41" s="57"/>
      <c r="AG41" s="105"/>
      <c r="AH41" s="57"/>
      <c r="AI41" s="57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57"/>
      <c r="BA41" s="58"/>
      <c r="BB41" s="58"/>
      <c r="BC41" s="58"/>
      <c r="BD41" s="58"/>
      <c r="BE41" s="58"/>
      <c r="BF41" s="58"/>
      <c r="BG41" s="58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60"/>
      <c r="CB41" s="60"/>
      <c r="CC41" s="60"/>
      <c r="CD41" s="60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</row>
    <row r="42" spans="1:141" ht="36" customHeight="1" x14ac:dyDescent="0.15">
      <c r="A42" s="57"/>
      <c r="B42" s="206" t="s">
        <v>340</v>
      </c>
      <c r="C42" s="207"/>
      <c r="D42" s="433"/>
      <c r="E42" s="434"/>
      <c r="F42" s="434"/>
      <c r="G42" s="434"/>
      <c r="H42" s="434"/>
      <c r="I42" s="434"/>
      <c r="J42" s="434"/>
      <c r="K42" s="434"/>
      <c r="L42" s="434"/>
      <c r="M42" s="434"/>
      <c r="N42" s="434"/>
      <c r="O42" s="434"/>
      <c r="P42" s="434"/>
      <c r="Q42" s="434"/>
      <c r="R42" s="434"/>
      <c r="S42" s="434"/>
      <c r="T42" s="434"/>
      <c r="U42" s="434"/>
      <c r="V42" s="434"/>
      <c r="W42" s="434"/>
      <c r="X42" s="434"/>
      <c r="Y42" s="434"/>
      <c r="Z42" s="434"/>
      <c r="AA42" s="434"/>
      <c r="AB42" s="434"/>
      <c r="AC42" s="434"/>
      <c r="AD42" s="434"/>
      <c r="AE42" s="435"/>
      <c r="AF42" s="57"/>
      <c r="AG42" s="105"/>
      <c r="AH42" s="57"/>
      <c r="AI42" s="57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118"/>
      <c r="BB42" s="118"/>
      <c r="BC42" s="118"/>
      <c r="BD42" s="118"/>
      <c r="BE42" s="118"/>
      <c r="BF42" s="118"/>
      <c r="BG42" s="118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</row>
    <row r="43" spans="1:141" x14ac:dyDescent="0.15">
      <c r="A43" s="57"/>
      <c r="B43" s="454"/>
      <c r="C43" s="455"/>
      <c r="D43" s="56" t="s">
        <v>11</v>
      </c>
      <c r="E43" s="71"/>
      <c r="F43" s="56" t="s">
        <v>12</v>
      </c>
      <c r="G43" s="56" t="s">
        <v>291</v>
      </c>
      <c r="H43" s="456"/>
      <c r="I43" s="456"/>
      <c r="J43" s="56" t="s">
        <v>11</v>
      </c>
      <c r="K43" s="71"/>
      <c r="L43" s="56" t="s">
        <v>12</v>
      </c>
      <c r="M43" s="234"/>
      <c r="N43" s="235"/>
      <c r="O43" s="233" t="s">
        <v>335</v>
      </c>
      <c r="P43" s="234"/>
      <c r="Q43" s="235"/>
      <c r="R43" s="437"/>
      <c r="S43" s="438"/>
      <c r="T43" s="438"/>
      <c r="U43" s="438"/>
      <c r="V43" s="438"/>
      <c r="W43" s="438"/>
      <c r="X43" s="438"/>
      <c r="Y43" s="438"/>
      <c r="Z43" s="438"/>
      <c r="AA43" s="438"/>
      <c r="AB43" s="438"/>
      <c r="AC43" s="438"/>
      <c r="AD43" s="438"/>
      <c r="AE43" s="457"/>
      <c r="AF43" s="57"/>
      <c r="AG43" s="105"/>
      <c r="AH43" s="57"/>
      <c r="AI43" s="57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118"/>
      <c r="BB43" s="118"/>
      <c r="BC43" s="118"/>
      <c r="BD43" s="118"/>
      <c r="BE43" s="118"/>
      <c r="BF43" s="118"/>
      <c r="BG43" s="118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</row>
    <row r="44" spans="1:141" x14ac:dyDescent="0.15">
      <c r="A44" s="57"/>
      <c r="B44" s="458" t="s">
        <v>23</v>
      </c>
      <c r="C44" s="218"/>
      <c r="D44" s="422"/>
      <c r="E44" s="406"/>
      <c r="F44" s="406"/>
      <c r="G44" s="406"/>
      <c r="H44" s="406"/>
      <c r="I44" s="406"/>
      <c r="J44" s="406"/>
      <c r="K44" s="406"/>
      <c r="L44" s="406"/>
      <c r="M44" s="406"/>
      <c r="N44" s="423"/>
      <c r="O44" s="215" t="s">
        <v>336</v>
      </c>
      <c r="P44" s="217"/>
      <c r="Q44" s="218"/>
      <c r="R44" s="399"/>
      <c r="S44" s="401"/>
      <c r="T44" s="401"/>
      <c r="U44" s="401"/>
      <c r="V44" s="401"/>
      <c r="W44" s="401"/>
      <c r="X44" s="401"/>
      <c r="Y44" s="401"/>
      <c r="Z44" s="401"/>
      <c r="AA44" s="401"/>
      <c r="AB44" s="401"/>
      <c r="AC44" s="401"/>
      <c r="AD44" s="401"/>
      <c r="AE44" s="402"/>
      <c r="AF44" s="57"/>
      <c r="AG44" s="105"/>
      <c r="AH44" s="57"/>
      <c r="AI44" s="57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118"/>
      <c r="BB44" s="118"/>
      <c r="BC44" s="118"/>
      <c r="BD44" s="118"/>
      <c r="BE44" s="118"/>
      <c r="BF44" s="118"/>
      <c r="BG44" s="118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</row>
    <row r="45" spans="1:141" ht="12" customHeight="1" x14ac:dyDescent="0.15">
      <c r="A45" s="57"/>
      <c r="B45" s="451" t="s">
        <v>24</v>
      </c>
      <c r="C45" s="200"/>
      <c r="D45" s="215" t="s">
        <v>138</v>
      </c>
      <c r="E45" s="218"/>
      <c r="F45" s="422"/>
      <c r="G45" s="406"/>
      <c r="H45" s="406"/>
      <c r="I45" s="406"/>
      <c r="J45" s="406"/>
      <c r="K45" s="406"/>
      <c r="L45" s="406"/>
      <c r="M45" s="406"/>
      <c r="N45" s="423"/>
      <c r="O45" s="215" t="s">
        <v>13</v>
      </c>
      <c r="P45" s="217"/>
      <c r="Q45" s="218"/>
      <c r="R45" s="397"/>
      <c r="S45" s="403"/>
      <c r="T45" s="398"/>
      <c r="U45" s="215" t="s">
        <v>337</v>
      </c>
      <c r="V45" s="218"/>
      <c r="W45" s="425"/>
      <c r="X45" s="426"/>
      <c r="Y45" s="426"/>
      <c r="Z45" s="110" t="s">
        <v>357</v>
      </c>
      <c r="AA45" s="426"/>
      <c r="AB45" s="426"/>
      <c r="AC45" s="426"/>
      <c r="AD45" s="426"/>
      <c r="AE45" s="427"/>
      <c r="AF45" s="57"/>
      <c r="AG45" s="105"/>
      <c r="AH45" s="57"/>
      <c r="AI45" s="57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118"/>
      <c r="BB45" s="118"/>
      <c r="BC45" s="118"/>
      <c r="BD45" s="118"/>
      <c r="BE45" s="118"/>
      <c r="BF45" s="118"/>
      <c r="BG45" s="118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</row>
    <row r="46" spans="1:141" x14ac:dyDescent="0.15">
      <c r="A46" s="57"/>
      <c r="B46" s="452"/>
      <c r="C46" s="453"/>
      <c r="D46" s="215" t="s">
        <v>139</v>
      </c>
      <c r="E46" s="218"/>
      <c r="F46" s="422"/>
      <c r="G46" s="406"/>
      <c r="H46" s="406"/>
      <c r="I46" s="406"/>
      <c r="J46" s="406"/>
      <c r="K46" s="406"/>
      <c r="L46" s="406"/>
      <c r="M46" s="406"/>
      <c r="N46" s="423"/>
      <c r="O46" s="215" t="s">
        <v>339</v>
      </c>
      <c r="P46" s="217"/>
      <c r="Q46" s="218"/>
      <c r="R46" s="111"/>
      <c r="S46" s="111"/>
      <c r="T46" s="111"/>
      <c r="U46" s="111"/>
      <c r="V46" s="108"/>
      <c r="W46" s="399"/>
      <c r="X46" s="401"/>
      <c r="Y46" s="436"/>
      <c r="Z46" s="399"/>
      <c r="AA46" s="401"/>
      <c r="AB46" s="436"/>
      <c r="AC46" s="401"/>
      <c r="AD46" s="401"/>
      <c r="AE46" s="402"/>
      <c r="AF46" s="57"/>
      <c r="AG46" s="105"/>
      <c r="AH46" s="57"/>
      <c r="AI46" s="57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118"/>
      <c r="BB46" s="118"/>
      <c r="BC46" s="118"/>
      <c r="BD46" s="118"/>
      <c r="BE46" s="118"/>
      <c r="BF46" s="118"/>
      <c r="BG46" s="118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</row>
    <row r="47" spans="1:141" ht="36" customHeight="1" x14ac:dyDescent="0.15">
      <c r="A47" s="57"/>
      <c r="B47" s="206" t="s">
        <v>340</v>
      </c>
      <c r="C47" s="207"/>
      <c r="D47" s="433"/>
      <c r="E47" s="434"/>
      <c r="F47" s="434"/>
      <c r="G47" s="434"/>
      <c r="H47" s="434"/>
      <c r="I47" s="434"/>
      <c r="J47" s="434"/>
      <c r="K47" s="434"/>
      <c r="L47" s="434"/>
      <c r="M47" s="434"/>
      <c r="N47" s="434"/>
      <c r="O47" s="434"/>
      <c r="P47" s="434"/>
      <c r="Q47" s="434"/>
      <c r="R47" s="434"/>
      <c r="S47" s="434"/>
      <c r="T47" s="434"/>
      <c r="U47" s="434"/>
      <c r="V47" s="434"/>
      <c r="W47" s="434"/>
      <c r="X47" s="434"/>
      <c r="Y47" s="434"/>
      <c r="Z47" s="434"/>
      <c r="AA47" s="434"/>
      <c r="AB47" s="434"/>
      <c r="AC47" s="434"/>
      <c r="AD47" s="434"/>
      <c r="AE47" s="435"/>
      <c r="AF47" s="57"/>
      <c r="AG47" s="105"/>
      <c r="AH47" s="57"/>
      <c r="AI47" s="57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118"/>
      <c r="BB47" s="118"/>
      <c r="BC47" s="118"/>
      <c r="BD47" s="118"/>
      <c r="BE47" s="118"/>
      <c r="BF47" s="118"/>
      <c r="BG47" s="118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</row>
    <row r="48" spans="1:141" x14ac:dyDescent="0.15">
      <c r="A48" s="57"/>
      <c r="B48" s="454"/>
      <c r="C48" s="455"/>
      <c r="D48" s="56" t="s">
        <v>11</v>
      </c>
      <c r="E48" s="71"/>
      <c r="F48" s="56" t="s">
        <v>12</v>
      </c>
      <c r="G48" s="56" t="s">
        <v>291</v>
      </c>
      <c r="H48" s="456"/>
      <c r="I48" s="456"/>
      <c r="J48" s="56" t="s">
        <v>11</v>
      </c>
      <c r="K48" s="71"/>
      <c r="L48" s="56" t="s">
        <v>12</v>
      </c>
      <c r="M48" s="234"/>
      <c r="N48" s="235"/>
      <c r="O48" s="233" t="s">
        <v>335</v>
      </c>
      <c r="P48" s="234"/>
      <c r="Q48" s="235"/>
      <c r="R48" s="437"/>
      <c r="S48" s="438"/>
      <c r="T48" s="438"/>
      <c r="U48" s="438"/>
      <c r="V48" s="438"/>
      <c r="W48" s="438"/>
      <c r="X48" s="438"/>
      <c r="Y48" s="438"/>
      <c r="Z48" s="438"/>
      <c r="AA48" s="438"/>
      <c r="AB48" s="438"/>
      <c r="AC48" s="438"/>
      <c r="AD48" s="438"/>
      <c r="AE48" s="457"/>
      <c r="AF48" s="57"/>
      <c r="AG48" s="105"/>
      <c r="AH48" s="57"/>
      <c r="AI48" s="57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118"/>
      <c r="BB48" s="118"/>
      <c r="BC48" s="118"/>
      <c r="BD48" s="118"/>
      <c r="BE48" s="118"/>
      <c r="BF48" s="118"/>
      <c r="BG48" s="118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</row>
    <row r="49" spans="1:78" ht="12" customHeight="1" x14ac:dyDescent="0.15">
      <c r="A49" s="57"/>
      <c r="B49" s="458" t="s">
        <v>23</v>
      </c>
      <c r="C49" s="218"/>
      <c r="D49" s="422"/>
      <c r="E49" s="406"/>
      <c r="F49" s="406"/>
      <c r="G49" s="406"/>
      <c r="H49" s="406"/>
      <c r="I49" s="406"/>
      <c r="J49" s="406"/>
      <c r="K49" s="406"/>
      <c r="L49" s="406"/>
      <c r="M49" s="406"/>
      <c r="N49" s="423"/>
      <c r="O49" s="215" t="s">
        <v>336</v>
      </c>
      <c r="P49" s="217"/>
      <c r="Q49" s="218"/>
      <c r="R49" s="399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2"/>
      <c r="AF49" s="57"/>
      <c r="AG49" s="105"/>
      <c r="AH49" s="57"/>
      <c r="AI49" s="57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118"/>
      <c r="BB49" s="118"/>
      <c r="BC49" s="118"/>
      <c r="BD49" s="118"/>
      <c r="BE49" s="118"/>
      <c r="BF49" s="118"/>
      <c r="BG49" s="118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</row>
    <row r="50" spans="1:78" x14ac:dyDescent="0.15">
      <c r="A50" s="57"/>
      <c r="B50" s="451" t="s">
        <v>24</v>
      </c>
      <c r="C50" s="200"/>
      <c r="D50" s="215" t="s">
        <v>138</v>
      </c>
      <c r="E50" s="218"/>
      <c r="F50" s="422"/>
      <c r="G50" s="406"/>
      <c r="H50" s="406"/>
      <c r="I50" s="406"/>
      <c r="J50" s="406"/>
      <c r="K50" s="406"/>
      <c r="L50" s="406"/>
      <c r="M50" s="406"/>
      <c r="N50" s="423"/>
      <c r="O50" s="215" t="s">
        <v>13</v>
      </c>
      <c r="P50" s="217"/>
      <c r="Q50" s="218"/>
      <c r="R50" s="397"/>
      <c r="S50" s="403"/>
      <c r="T50" s="398"/>
      <c r="U50" s="215" t="s">
        <v>337</v>
      </c>
      <c r="V50" s="218"/>
      <c r="W50" s="425"/>
      <c r="X50" s="426"/>
      <c r="Y50" s="426"/>
      <c r="Z50" s="110" t="s">
        <v>357</v>
      </c>
      <c r="AA50" s="426"/>
      <c r="AB50" s="426"/>
      <c r="AC50" s="426"/>
      <c r="AD50" s="426"/>
      <c r="AE50" s="427"/>
      <c r="AF50" s="57"/>
      <c r="AG50" s="105"/>
      <c r="AH50" s="57"/>
      <c r="AI50" s="57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118"/>
      <c r="BB50" s="118"/>
      <c r="BC50" s="118"/>
      <c r="BD50" s="118"/>
      <c r="BE50" s="118"/>
      <c r="BF50" s="118"/>
      <c r="BG50" s="118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</row>
    <row r="51" spans="1:78" x14ac:dyDescent="0.15">
      <c r="A51" s="57"/>
      <c r="B51" s="452"/>
      <c r="C51" s="453"/>
      <c r="D51" s="215" t="s">
        <v>139</v>
      </c>
      <c r="E51" s="218"/>
      <c r="F51" s="422"/>
      <c r="G51" s="406"/>
      <c r="H51" s="406"/>
      <c r="I51" s="406"/>
      <c r="J51" s="406"/>
      <c r="K51" s="406"/>
      <c r="L51" s="406"/>
      <c r="M51" s="406"/>
      <c r="N51" s="423"/>
      <c r="O51" s="215" t="s">
        <v>339</v>
      </c>
      <c r="P51" s="217"/>
      <c r="Q51" s="218"/>
      <c r="R51" s="111"/>
      <c r="S51" s="111"/>
      <c r="T51" s="111"/>
      <c r="U51" s="111"/>
      <c r="V51" s="108"/>
      <c r="W51" s="399"/>
      <c r="X51" s="401"/>
      <c r="Y51" s="436"/>
      <c r="Z51" s="399"/>
      <c r="AA51" s="401"/>
      <c r="AB51" s="436"/>
      <c r="AC51" s="401"/>
      <c r="AD51" s="401"/>
      <c r="AE51" s="402"/>
      <c r="AF51" s="57"/>
      <c r="AG51" s="105"/>
      <c r="AH51" s="57"/>
      <c r="AI51" s="57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118"/>
      <c r="BB51" s="118"/>
      <c r="BC51" s="118"/>
      <c r="BD51" s="118"/>
      <c r="BE51" s="118"/>
      <c r="BF51" s="118"/>
      <c r="BG51" s="118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</row>
    <row r="52" spans="1:78" ht="36" customHeight="1" x14ac:dyDescent="0.15">
      <c r="A52" s="57"/>
      <c r="B52" s="206" t="s">
        <v>340</v>
      </c>
      <c r="C52" s="207"/>
      <c r="D52" s="433"/>
      <c r="E52" s="434"/>
      <c r="F52" s="434"/>
      <c r="G52" s="434"/>
      <c r="H52" s="434"/>
      <c r="I52" s="434"/>
      <c r="J52" s="434"/>
      <c r="K52" s="434"/>
      <c r="L52" s="434"/>
      <c r="M52" s="434"/>
      <c r="N52" s="434"/>
      <c r="O52" s="434"/>
      <c r="P52" s="434"/>
      <c r="Q52" s="434"/>
      <c r="R52" s="434"/>
      <c r="S52" s="434"/>
      <c r="T52" s="434"/>
      <c r="U52" s="434"/>
      <c r="V52" s="434"/>
      <c r="W52" s="434"/>
      <c r="X52" s="434"/>
      <c r="Y52" s="434"/>
      <c r="Z52" s="434"/>
      <c r="AA52" s="434"/>
      <c r="AB52" s="434"/>
      <c r="AC52" s="434"/>
      <c r="AD52" s="434"/>
      <c r="AE52" s="435"/>
      <c r="AF52" s="57"/>
      <c r="AG52" s="105"/>
      <c r="AH52" s="57"/>
      <c r="AI52" s="57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118"/>
      <c r="BB52" s="118"/>
      <c r="BC52" s="118"/>
      <c r="BD52" s="118"/>
      <c r="BE52" s="118"/>
      <c r="BF52" s="118"/>
      <c r="BG52" s="118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</row>
    <row r="53" spans="1:78" ht="12" customHeight="1" x14ac:dyDescent="0.15">
      <c r="A53" s="57"/>
      <c r="B53" s="454"/>
      <c r="C53" s="455"/>
      <c r="D53" s="56" t="s">
        <v>11</v>
      </c>
      <c r="E53" s="71"/>
      <c r="F53" s="56" t="s">
        <v>12</v>
      </c>
      <c r="G53" s="56" t="s">
        <v>291</v>
      </c>
      <c r="H53" s="456"/>
      <c r="I53" s="456"/>
      <c r="J53" s="56" t="s">
        <v>11</v>
      </c>
      <c r="K53" s="71"/>
      <c r="L53" s="56" t="s">
        <v>12</v>
      </c>
      <c r="M53" s="234"/>
      <c r="N53" s="235"/>
      <c r="O53" s="233" t="s">
        <v>335</v>
      </c>
      <c r="P53" s="234"/>
      <c r="Q53" s="235"/>
      <c r="R53" s="437"/>
      <c r="S53" s="438"/>
      <c r="T53" s="438"/>
      <c r="U53" s="438"/>
      <c r="V53" s="438"/>
      <c r="W53" s="438"/>
      <c r="X53" s="438"/>
      <c r="Y53" s="438"/>
      <c r="Z53" s="438"/>
      <c r="AA53" s="438"/>
      <c r="AB53" s="438"/>
      <c r="AC53" s="438"/>
      <c r="AD53" s="438"/>
      <c r="AE53" s="457"/>
      <c r="AF53" s="57"/>
      <c r="AG53" s="105"/>
      <c r="AH53" s="57"/>
      <c r="AI53" s="57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118"/>
      <c r="BB53" s="118"/>
      <c r="BC53" s="64"/>
      <c r="BD53" s="118"/>
      <c r="BE53" s="118"/>
      <c r="BF53" s="118"/>
      <c r="BG53" s="118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</row>
    <row r="54" spans="1:78" x14ac:dyDescent="0.15">
      <c r="A54" s="57"/>
      <c r="B54" s="458" t="s">
        <v>23</v>
      </c>
      <c r="C54" s="218"/>
      <c r="D54" s="422"/>
      <c r="E54" s="406"/>
      <c r="F54" s="406"/>
      <c r="G54" s="406"/>
      <c r="H54" s="406"/>
      <c r="I54" s="406"/>
      <c r="J54" s="406"/>
      <c r="K54" s="406"/>
      <c r="L54" s="406"/>
      <c r="M54" s="406"/>
      <c r="N54" s="423"/>
      <c r="O54" s="215" t="s">
        <v>336</v>
      </c>
      <c r="P54" s="217"/>
      <c r="Q54" s="218"/>
      <c r="R54" s="399"/>
      <c r="S54" s="401"/>
      <c r="T54" s="401"/>
      <c r="U54" s="401"/>
      <c r="V54" s="401"/>
      <c r="W54" s="401"/>
      <c r="X54" s="401"/>
      <c r="Y54" s="401"/>
      <c r="Z54" s="401"/>
      <c r="AA54" s="401"/>
      <c r="AB54" s="401"/>
      <c r="AC54" s="401"/>
      <c r="AD54" s="401"/>
      <c r="AE54" s="402"/>
      <c r="AF54" s="57"/>
      <c r="AG54" s="105"/>
      <c r="AH54" s="57"/>
      <c r="AI54" s="57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118"/>
      <c r="BB54" s="118"/>
      <c r="BC54" s="64"/>
      <c r="BD54" s="118"/>
      <c r="BE54" s="118"/>
      <c r="BF54" s="118"/>
      <c r="BG54" s="118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</row>
    <row r="55" spans="1:78" x14ac:dyDescent="0.15">
      <c r="A55" s="57"/>
      <c r="B55" s="451" t="s">
        <v>24</v>
      </c>
      <c r="C55" s="200"/>
      <c r="D55" s="215" t="s">
        <v>138</v>
      </c>
      <c r="E55" s="218"/>
      <c r="F55" s="422"/>
      <c r="G55" s="406"/>
      <c r="H55" s="406"/>
      <c r="I55" s="406"/>
      <c r="J55" s="406"/>
      <c r="K55" s="406"/>
      <c r="L55" s="406"/>
      <c r="M55" s="406"/>
      <c r="N55" s="423"/>
      <c r="O55" s="215" t="s">
        <v>13</v>
      </c>
      <c r="P55" s="217"/>
      <c r="Q55" s="218"/>
      <c r="R55" s="397"/>
      <c r="S55" s="403"/>
      <c r="T55" s="398"/>
      <c r="U55" s="215" t="s">
        <v>337</v>
      </c>
      <c r="V55" s="218"/>
      <c r="W55" s="425"/>
      <c r="X55" s="426"/>
      <c r="Y55" s="426"/>
      <c r="Z55" s="110" t="s">
        <v>357</v>
      </c>
      <c r="AA55" s="426"/>
      <c r="AB55" s="426"/>
      <c r="AC55" s="426"/>
      <c r="AD55" s="426"/>
      <c r="AE55" s="427"/>
      <c r="AF55" s="57"/>
      <c r="AG55" s="105"/>
      <c r="AH55" s="57"/>
      <c r="AI55" s="57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118"/>
      <c r="BB55" s="118"/>
      <c r="BC55" s="64"/>
      <c r="BD55" s="118"/>
      <c r="BE55" s="118"/>
      <c r="BF55" s="118"/>
      <c r="BG55" s="118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</row>
    <row r="56" spans="1:78" x14ac:dyDescent="0.15">
      <c r="A56" s="57"/>
      <c r="B56" s="452"/>
      <c r="C56" s="453"/>
      <c r="D56" s="215" t="s">
        <v>139</v>
      </c>
      <c r="E56" s="218"/>
      <c r="F56" s="422"/>
      <c r="G56" s="406"/>
      <c r="H56" s="406"/>
      <c r="I56" s="406"/>
      <c r="J56" s="406"/>
      <c r="K56" s="406"/>
      <c r="L56" s="406"/>
      <c r="M56" s="406"/>
      <c r="N56" s="423"/>
      <c r="O56" s="215" t="s">
        <v>339</v>
      </c>
      <c r="P56" s="217"/>
      <c r="Q56" s="218"/>
      <c r="R56" s="111"/>
      <c r="S56" s="111"/>
      <c r="T56" s="111"/>
      <c r="U56" s="111"/>
      <c r="V56" s="108"/>
      <c r="W56" s="399"/>
      <c r="X56" s="401"/>
      <c r="Y56" s="436"/>
      <c r="Z56" s="399"/>
      <c r="AA56" s="401"/>
      <c r="AB56" s="436"/>
      <c r="AC56" s="401"/>
      <c r="AD56" s="401"/>
      <c r="AE56" s="402"/>
      <c r="AF56" s="57"/>
      <c r="AG56" s="105"/>
      <c r="AH56" s="57"/>
      <c r="AI56" s="57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118"/>
      <c r="BB56" s="118"/>
      <c r="BC56" s="64"/>
      <c r="BD56" s="118"/>
      <c r="BE56" s="118"/>
      <c r="BF56" s="118"/>
      <c r="BG56" s="118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</row>
    <row r="57" spans="1:78" ht="36" customHeight="1" x14ac:dyDescent="0.15">
      <c r="A57" s="57"/>
      <c r="B57" s="206" t="s">
        <v>340</v>
      </c>
      <c r="C57" s="207"/>
      <c r="D57" s="433"/>
      <c r="E57" s="434"/>
      <c r="F57" s="434"/>
      <c r="G57" s="434"/>
      <c r="H57" s="434"/>
      <c r="I57" s="434"/>
      <c r="J57" s="434"/>
      <c r="K57" s="434"/>
      <c r="L57" s="434"/>
      <c r="M57" s="434"/>
      <c r="N57" s="434"/>
      <c r="O57" s="434"/>
      <c r="P57" s="434"/>
      <c r="Q57" s="434"/>
      <c r="R57" s="434"/>
      <c r="S57" s="434"/>
      <c r="T57" s="434"/>
      <c r="U57" s="434"/>
      <c r="V57" s="434"/>
      <c r="W57" s="434"/>
      <c r="X57" s="434"/>
      <c r="Y57" s="434"/>
      <c r="Z57" s="434"/>
      <c r="AA57" s="434"/>
      <c r="AB57" s="434"/>
      <c r="AC57" s="434"/>
      <c r="AD57" s="434"/>
      <c r="AE57" s="435"/>
      <c r="AF57" s="57"/>
      <c r="AG57" s="105"/>
      <c r="AH57" s="57"/>
      <c r="AI57" s="57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118"/>
      <c r="BB57" s="118"/>
      <c r="BC57" s="64"/>
      <c r="BD57" s="118"/>
      <c r="BE57" s="118"/>
      <c r="BF57" s="118"/>
      <c r="BG57" s="118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</row>
    <row r="58" spans="1:78" x14ac:dyDescent="0.15">
      <c r="A58" s="57"/>
      <c r="B58" s="454"/>
      <c r="C58" s="455"/>
      <c r="D58" s="56" t="s">
        <v>11</v>
      </c>
      <c r="E58" s="71"/>
      <c r="F58" s="56" t="s">
        <v>12</v>
      </c>
      <c r="G58" s="56" t="s">
        <v>291</v>
      </c>
      <c r="H58" s="456"/>
      <c r="I58" s="456"/>
      <c r="J58" s="56" t="s">
        <v>11</v>
      </c>
      <c r="K58" s="71"/>
      <c r="L58" s="56" t="s">
        <v>12</v>
      </c>
      <c r="M58" s="234"/>
      <c r="N58" s="235"/>
      <c r="O58" s="233" t="s">
        <v>335</v>
      </c>
      <c r="P58" s="234"/>
      <c r="Q58" s="235"/>
      <c r="R58" s="437"/>
      <c r="S58" s="438"/>
      <c r="T58" s="438"/>
      <c r="U58" s="438"/>
      <c r="V58" s="438"/>
      <c r="W58" s="438"/>
      <c r="X58" s="438"/>
      <c r="Y58" s="438"/>
      <c r="Z58" s="438"/>
      <c r="AA58" s="438"/>
      <c r="AB58" s="438"/>
      <c r="AC58" s="438"/>
      <c r="AD58" s="438"/>
      <c r="AE58" s="457"/>
      <c r="AF58" s="57"/>
      <c r="AG58" s="105"/>
      <c r="AH58" s="57"/>
      <c r="AI58" s="57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118"/>
      <c r="BB58" s="118"/>
      <c r="BC58" s="64"/>
      <c r="BD58" s="118"/>
      <c r="BE58" s="118"/>
      <c r="BF58" s="118"/>
      <c r="BG58" s="118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</row>
    <row r="59" spans="1:78" x14ac:dyDescent="0.15">
      <c r="A59" s="57"/>
      <c r="B59" s="458" t="s">
        <v>23</v>
      </c>
      <c r="C59" s="218"/>
      <c r="D59" s="422"/>
      <c r="E59" s="406"/>
      <c r="F59" s="406"/>
      <c r="G59" s="406"/>
      <c r="H59" s="406"/>
      <c r="I59" s="406"/>
      <c r="J59" s="406"/>
      <c r="K59" s="406"/>
      <c r="L59" s="406"/>
      <c r="M59" s="406"/>
      <c r="N59" s="423"/>
      <c r="O59" s="215" t="s">
        <v>336</v>
      </c>
      <c r="P59" s="217"/>
      <c r="Q59" s="218"/>
      <c r="R59" s="399"/>
      <c r="S59" s="401"/>
      <c r="T59" s="401"/>
      <c r="U59" s="401"/>
      <c r="V59" s="401"/>
      <c r="W59" s="401"/>
      <c r="X59" s="401"/>
      <c r="Y59" s="401"/>
      <c r="Z59" s="401"/>
      <c r="AA59" s="401"/>
      <c r="AB59" s="401"/>
      <c r="AC59" s="401"/>
      <c r="AD59" s="401"/>
      <c r="AE59" s="402"/>
      <c r="AF59" s="57"/>
      <c r="AG59" s="105"/>
      <c r="AH59" s="57"/>
      <c r="AI59" s="57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118"/>
      <c r="BB59" s="118"/>
      <c r="BC59" s="64"/>
      <c r="BD59" s="118"/>
      <c r="BE59" s="118"/>
      <c r="BF59" s="118"/>
      <c r="BG59" s="118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</row>
    <row r="60" spans="1:78" x14ac:dyDescent="0.15">
      <c r="A60" s="57"/>
      <c r="B60" s="451" t="s">
        <v>24</v>
      </c>
      <c r="C60" s="200"/>
      <c r="D60" s="215" t="s">
        <v>138</v>
      </c>
      <c r="E60" s="218"/>
      <c r="F60" s="422"/>
      <c r="G60" s="406"/>
      <c r="H60" s="406"/>
      <c r="I60" s="406"/>
      <c r="J60" s="406"/>
      <c r="K60" s="406"/>
      <c r="L60" s="406"/>
      <c r="M60" s="406"/>
      <c r="N60" s="423"/>
      <c r="O60" s="215" t="s">
        <v>13</v>
      </c>
      <c r="P60" s="217"/>
      <c r="Q60" s="218"/>
      <c r="R60" s="397"/>
      <c r="S60" s="403"/>
      <c r="T60" s="398"/>
      <c r="U60" s="215" t="s">
        <v>337</v>
      </c>
      <c r="V60" s="218"/>
      <c r="W60" s="425"/>
      <c r="X60" s="426"/>
      <c r="Y60" s="426"/>
      <c r="Z60" s="110" t="s">
        <v>357</v>
      </c>
      <c r="AA60" s="426"/>
      <c r="AB60" s="426"/>
      <c r="AC60" s="426"/>
      <c r="AD60" s="426"/>
      <c r="AE60" s="427"/>
      <c r="AF60" s="57"/>
      <c r="AG60" s="105"/>
      <c r="AH60" s="57"/>
      <c r="AI60" s="57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118"/>
      <c r="BB60" s="118"/>
      <c r="BC60" s="64"/>
      <c r="BD60" s="118"/>
      <c r="BE60" s="118"/>
      <c r="BF60" s="118"/>
      <c r="BG60" s="118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</row>
    <row r="61" spans="1:78" ht="12" customHeight="1" x14ac:dyDescent="0.15">
      <c r="A61" s="57"/>
      <c r="B61" s="452"/>
      <c r="C61" s="453"/>
      <c r="D61" s="215" t="s">
        <v>139</v>
      </c>
      <c r="E61" s="218"/>
      <c r="F61" s="422"/>
      <c r="G61" s="406"/>
      <c r="H61" s="406"/>
      <c r="I61" s="406"/>
      <c r="J61" s="406"/>
      <c r="K61" s="406"/>
      <c r="L61" s="406"/>
      <c r="M61" s="406"/>
      <c r="N61" s="423"/>
      <c r="O61" s="215" t="s">
        <v>339</v>
      </c>
      <c r="P61" s="217"/>
      <c r="Q61" s="218"/>
      <c r="R61" s="111"/>
      <c r="S61" s="111"/>
      <c r="T61" s="111"/>
      <c r="U61" s="111"/>
      <c r="V61" s="108"/>
      <c r="W61" s="399"/>
      <c r="X61" s="401"/>
      <c r="Y61" s="436"/>
      <c r="Z61" s="399"/>
      <c r="AA61" s="401"/>
      <c r="AB61" s="436"/>
      <c r="AC61" s="401"/>
      <c r="AD61" s="401"/>
      <c r="AE61" s="402"/>
      <c r="AF61" s="57"/>
      <c r="AG61" s="105"/>
      <c r="AH61" s="57"/>
      <c r="AI61" s="57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118"/>
      <c r="BB61" s="118"/>
      <c r="BC61" s="64"/>
      <c r="BD61" s="118"/>
      <c r="BE61" s="118"/>
      <c r="BF61" s="118"/>
      <c r="BG61" s="118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</row>
    <row r="62" spans="1:78" ht="36" customHeight="1" x14ac:dyDescent="0.15">
      <c r="A62" s="57"/>
      <c r="B62" s="206" t="s">
        <v>340</v>
      </c>
      <c r="C62" s="207"/>
      <c r="D62" s="433"/>
      <c r="E62" s="434"/>
      <c r="F62" s="434"/>
      <c r="G62" s="434"/>
      <c r="H62" s="434"/>
      <c r="I62" s="434"/>
      <c r="J62" s="434"/>
      <c r="K62" s="434"/>
      <c r="L62" s="434"/>
      <c r="M62" s="434"/>
      <c r="N62" s="434"/>
      <c r="O62" s="434"/>
      <c r="P62" s="434"/>
      <c r="Q62" s="434"/>
      <c r="R62" s="434"/>
      <c r="S62" s="434"/>
      <c r="T62" s="434"/>
      <c r="U62" s="434"/>
      <c r="V62" s="434"/>
      <c r="W62" s="434"/>
      <c r="X62" s="434"/>
      <c r="Y62" s="434"/>
      <c r="Z62" s="434"/>
      <c r="AA62" s="434"/>
      <c r="AB62" s="434"/>
      <c r="AC62" s="434"/>
      <c r="AD62" s="434"/>
      <c r="AE62" s="435"/>
      <c r="AF62" s="57"/>
      <c r="AG62" s="105"/>
      <c r="AH62" s="57"/>
      <c r="AI62" s="57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118"/>
      <c r="BB62" s="118"/>
      <c r="BC62" s="118"/>
      <c r="BD62" s="118"/>
      <c r="BE62" s="118"/>
      <c r="BF62" s="118"/>
      <c r="BG62" s="118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</row>
    <row r="63" spans="1:78" ht="12" customHeight="1" x14ac:dyDescent="0.15">
      <c r="A63" s="57"/>
      <c r="B63" s="454"/>
      <c r="C63" s="455"/>
      <c r="D63" s="56" t="s">
        <v>11</v>
      </c>
      <c r="E63" s="71"/>
      <c r="F63" s="56" t="s">
        <v>12</v>
      </c>
      <c r="G63" s="56" t="s">
        <v>291</v>
      </c>
      <c r="H63" s="456"/>
      <c r="I63" s="456"/>
      <c r="J63" s="56" t="s">
        <v>11</v>
      </c>
      <c r="K63" s="71"/>
      <c r="L63" s="56" t="s">
        <v>12</v>
      </c>
      <c r="M63" s="234"/>
      <c r="N63" s="235"/>
      <c r="O63" s="233" t="s">
        <v>335</v>
      </c>
      <c r="P63" s="234"/>
      <c r="Q63" s="235"/>
      <c r="R63" s="437"/>
      <c r="S63" s="438"/>
      <c r="T63" s="438"/>
      <c r="U63" s="438"/>
      <c r="V63" s="438"/>
      <c r="W63" s="438"/>
      <c r="X63" s="438"/>
      <c r="Y63" s="438"/>
      <c r="Z63" s="438"/>
      <c r="AA63" s="438"/>
      <c r="AB63" s="438"/>
      <c r="AC63" s="438"/>
      <c r="AD63" s="438"/>
      <c r="AE63" s="457"/>
      <c r="AF63" s="57"/>
      <c r="AG63" s="105"/>
      <c r="AH63" s="57"/>
      <c r="AI63" s="57"/>
      <c r="AJ63" s="9"/>
      <c r="AK63" s="9"/>
      <c r="AL63" s="9"/>
      <c r="AM63" s="9"/>
      <c r="AN63" s="9"/>
      <c r="AO63" s="57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118"/>
      <c r="BB63" s="118"/>
      <c r="BC63" s="118"/>
      <c r="BD63" s="118"/>
      <c r="BE63" s="118"/>
      <c r="BF63" s="118"/>
      <c r="BG63" s="118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ht="12.75" customHeight="1" x14ac:dyDescent="0.15">
      <c r="A64" s="57"/>
      <c r="B64" s="458" t="s">
        <v>23</v>
      </c>
      <c r="C64" s="218"/>
      <c r="D64" s="422"/>
      <c r="E64" s="406"/>
      <c r="F64" s="406"/>
      <c r="G64" s="406"/>
      <c r="H64" s="406"/>
      <c r="I64" s="406"/>
      <c r="J64" s="406"/>
      <c r="K64" s="406"/>
      <c r="L64" s="406"/>
      <c r="M64" s="406"/>
      <c r="N64" s="423"/>
      <c r="O64" s="215" t="s">
        <v>336</v>
      </c>
      <c r="P64" s="217"/>
      <c r="Q64" s="218"/>
      <c r="R64" s="399"/>
      <c r="S64" s="401"/>
      <c r="T64" s="401"/>
      <c r="U64" s="401"/>
      <c r="V64" s="401"/>
      <c r="W64" s="401"/>
      <c r="X64" s="401"/>
      <c r="Y64" s="401"/>
      <c r="Z64" s="401"/>
      <c r="AA64" s="401"/>
      <c r="AB64" s="401"/>
      <c r="AC64" s="401"/>
      <c r="AD64" s="401"/>
      <c r="AE64" s="402"/>
      <c r="AF64" s="57"/>
      <c r="AG64" s="105"/>
      <c r="AH64" s="57"/>
      <c r="AI64" s="57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118"/>
      <c r="BB64" s="118"/>
      <c r="BC64" s="118"/>
      <c r="BD64" s="118"/>
      <c r="BE64" s="118"/>
      <c r="BF64" s="118"/>
      <c r="BG64" s="118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ht="12.75" customHeight="1" x14ac:dyDescent="0.15">
      <c r="A65" s="57"/>
      <c r="B65" s="451" t="s">
        <v>24</v>
      </c>
      <c r="C65" s="200"/>
      <c r="D65" s="215" t="s">
        <v>138</v>
      </c>
      <c r="E65" s="218"/>
      <c r="F65" s="422"/>
      <c r="G65" s="406"/>
      <c r="H65" s="406"/>
      <c r="I65" s="406"/>
      <c r="J65" s="406"/>
      <c r="K65" s="406"/>
      <c r="L65" s="406"/>
      <c r="M65" s="406"/>
      <c r="N65" s="423"/>
      <c r="O65" s="215" t="s">
        <v>13</v>
      </c>
      <c r="P65" s="217"/>
      <c r="Q65" s="218"/>
      <c r="R65" s="397"/>
      <c r="S65" s="403"/>
      <c r="T65" s="398"/>
      <c r="U65" s="215" t="s">
        <v>337</v>
      </c>
      <c r="V65" s="218"/>
      <c r="W65" s="425"/>
      <c r="X65" s="426"/>
      <c r="Y65" s="426"/>
      <c r="Z65" s="110" t="s">
        <v>357</v>
      </c>
      <c r="AA65" s="426"/>
      <c r="AB65" s="426"/>
      <c r="AC65" s="426"/>
      <c r="AD65" s="426"/>
      <c r="AE65" s="427"/>
      <c r="AF65" s="57"/>
      <c r="AG65" s="105"/>
      <c r="AH65" s="57"/>
      <c r="AI65" s="57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118"/>
      <c r="BB65" s="118"/>
      <c r="BC65" s="118"/>
      <c r="BD65" s="118"/>
      <c r="BE65" s="118"/>
      <c r="BF65" s="118"/>
      <c r="BG65" s="118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ht="12.75" customHeight="1" x14ac:dyDescent="0.15">
      <c r="A66" s="57"/>
      <c r="B66" s="452"/>
      <c r="C66" s="453"/>
      <c r="D66" s="215" t="s">
        <v>139</v>
      </c>
      <c r="E66" s="218"/>
      <c r="F66" s="422"/>
      <c r="G66" s="406"/>
      <c r="H66" s="406"/>
      <c r="I66" s="406"/>
      <c r="J66" s="406"/>
      <c r="K66" s="406"/>
      <c r="L66" s="406"/>
      <c r="M66" s="406"/>
      <c r="N66" s="423"/>
      <c r="O66" s="215" t="s">
        <v>339</v>
      </c>
      <c r="P66" s="217"/>
      <c r="Q66" s="218"/>
      <c r="R66" s="111"/>
      <c r="S66" s="111"/>
      <c r="T66" s="111"/>
      <c r="U66" s="111"/>
      <c r="V66" s="108"/>
      <c r="W66" s="399"/>
      <c r="X66" s="401"/>
      <c r="Y66" s="436"/>
      <c r="Z66" s="399"/>
      <c r="AA66" s="401"/>
      <c r="AB66" s="436"/>
      <c r="AC66" s="401"/>
      <c r="AD66" s="401"/>
      <c r="AE66" s="402"/>
      <c r="AF66" s="57"/>
      <c r="AG66" s="105"/>
      <c r="AH66" s="57"/>
      <c r="AI66" s="57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118"/>
      <c r="BB66" s="118"/>
      <c r="BC66" s="118"/>
      <c r="BD66" s="118"/>
      <c r="BE66" s="118"/>
      <c r="BF66" s="118"/>
      <c r="BG66" s="118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ht="36" customHeight="1" x14ac:dyDescent="0.15">
      <c r="A67" s="57"/>
      <c r="B67" s="206" t="s">
        <v>340</v>
      </c>
      <c r="C67" s="207"/>
      <c r="D67" s="433"/>
      <c r="E67" s="434"/>
      <c r="F67" s="434"/>
      <c r="G67" s="434"/>
      <c r="H67" s="434"/>
      <c r="I67" s="434"/>
      <c r="J67" s="434"/>
      <c r="K67" s="434"/>
      <c r="L67" s="434"/>
      <c r="M67" s="434"/>
      <c r="N67" s="434"/>
      <c r="O67" s="434"/>
      <c r="P67" s="434"/>
      <c r="Q67" s="434"/>
      <c r="R67" s="434"/>
      <c r="S67" s="434"/>
      <c r="T67" s="434"/>
      <c r="U67" s="434"/>
      <c r="V67" s="434"/>
      <c r="W67" s="434"/>
      <c r="X67" s="434"/>
      <c r="Y67" s="434"/>
      <c r="Z67" s="434"/>
      <c r="AA67" s="434"/>
      <c r="AB67" s="434"/>
      <c r="AC67" s="434"/>
      <c r="AD67" s="434"/>
      <c r="AE67" s="435"/>
      <c r="AF67" s="57"/>
      <c r="AG67" s="105"/>
      <c r="AH67" s="57"/>
      <c r="AI67" s="57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118"/>
      <c r="BB67" s="118"/>
      <c r="BC67" s="118"/>
      <c r="BD67" s="118"/>
      <c r="BE67" s="118"/>
      <c r="BF67" s="118"/>
      <c r="BG67" s="118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ht="14.25" customHeight="1" x14ac:dyDescent="0.15">
      <c r="A68" s="57"/>
      <c r="B68" s="454"/>
      <c r="C68" s="455"/>
      <c r="D68" s="56" t="s">
        <v>11</v>
      </c>
      <c r="E68" s="71"/>
      <c r="F68" s="56" t="s">
        <v>12</v>
      </c>
      <c r="G68" s="56" t="s">
        <v>291</v>
      </c>
      <c r="H68" s="456"/>
      <c r="I68" s="456"/>
      <c r="J68" s="56" t="s">
        <v>11</v>
      </c>
      <c r="K68" s="71"/>
      <c r="L68" s="56" t="s">
        <v>12</v>
      </c>
      <c r="M68" s="234"/>
      <c r="N68" s="235"/>
      <c r="O68" s="233" t="s">
        <v>335</v>
      </c>
      <c r="P68" s="234"/>
      <c r="Q68" s="235"/>
      <c r="R68" s="437"/>
      <c r="S68" s="438"/>
      <c r="T68" s="438"/>
      <c r="U68" s="438"/>
      <c r="V68" s="438"/>
      <c r="W68" s="438"/>
      <c r="X68" s="438"/>
      <c r="Y68" s="438"/>
      <c r="Z68" s="438"/>
      <c r="AA68" s="438"/>
      <c r="AB68" s="438"/>
      <c r="AC68" s="438"/>
      <c r="AD68" s="438"/>
      <c r="AE68" s="457"/>
      <c r="AF68" s="57"/>
      <c r="AG68" s="105"/>
      <c r="AH68" s="57"/>
      <c r="AI68" s="57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118"/>
      <c r="BB68" s="118"/>
      <c r="BC68" s="118"/>
      <c r="BD68" s="118"/>
      <c r="BE68" s="119"/>
      <c r="BF68" s="118"/>
      <c r="BG68" s="118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ht="14.25" customHeight="1" x14ac:dyDescent="0.15">
      <c r="A69" s="57"/>
      <c r="B69" s="458" t="s">
        <v>23</v>
      </c>
      <c r="C69" s="218"/>
      <c r="D69" s="422"/>
      <c r="E69" s="406"/>
      <c r="F69" s="406"/>
      <c r="G69" s="406"/>
      <c r="H69" s="406"/>
      <c r="I69" s="406"/>
      <c r="J69" s="406"/>
      <c r="K69" s="406"/>
      <c r="L69" s="406"/>
      <c r="M69" s="406"/>
      <c r="N69" s="423"/>
      <c r="O69" s="215" t="s">
        <v>336</v>
      </c>
      <c r="P69" s="217"/>
      <c r="Q69" s="218"/>
      <c r="R69" s="399"/>
      <c r="S69" s="401"/>
      <c r="T69" s="401"/>
      <c r="U69" s="401"/>
      <c r="V69" s="401"/>
      <c r="W69" s="401"/>
      <c r="X69" s="401"/>
      <c r="Y69" s="401"/>
      <c r="Z69" s="401"/>
      <c r="AA69" s="401"/>
      <c r="AB69" s="401"/>
      <c r="AC69" s="401"/>
      <c r="AD69" s="401"/>
      <c r="AE69" s="402"/>
      <c r="AF69" s="57"/>
      <c r="AG69" s="105"/>
      <c r="AH69" s="57"/>
      <c r="AI69" s="57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118"/>
      <c r="BB69" s="118"/>
      <c r="BC69" s="118"/>
      <c r="BD69" s="118"/>
      <c r="BE69" s="118"/>
      <c r="BF69" s="118"/>
      <c r="BG69" s="118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ht="12" customHeight="1" x14ac:dyDescent="0.15">
      <c r="A70" s="57"/>
      <c r="B70" s="451" t="s">
        <v>24</v>
      </c>
      <c r="C70" s="200"/>
      <c r="D70" s="215" t="s">
        <v>138</v>
      </c>
      <c r="E70" s="218"/>
      <c r="F70" s="422"/>
      <c r="G70" s="406"/>
      <c r="H70" s="406"/>
      <c r="I70" s="406"/>
      <c r="J70" s="406"/>
      <c r="K70" s="406"/>
      <c r="L70" s="406"/>
      <c r="M70" s="406"/>
      <c r="N70" s="423"/>
      <c r="O70" s="215" t="s">
        <v>13</v>
      </c>
      <c r="P70" s="217"/>
      <c r="Q70" s="218"/>
      <c r="R70" s="397"/>
      <c r="S70" s="403"/>
      <c r="T70" s="398"/>
      <c r="U70" s="215" t="s">
        <v>337</v>
      </c>
      <c r="V70" s="218"/>
      <c r="W70" s="425"/>
      <c r="X70" s="426"/>
      <c r="Y70" s="426"/>
      <c r="Z70" s="110" t="s">
        <v>357</v>
      </c>
      <c r="AA70" s="426"/>
      <c r="AB70" s="426"/>
      <c r="AC70" s="426"/>
      <c r="AD70" s="426"/>
      <c r="AE70" s="427"/>
      <c r="AF70" s="57"/>
      <c r="AG70" s="105"/>
      <c r="AH70" s="57"/>
      <c r="AI70" s="57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118"/>
      <c r="BB70" s="118"/>
      <c r="BC70" s="118"/>
      <c r="BD70" s="118"/>
      <c r="BE70" s="118"/>
      <c r="BF70" s="118"/>
      <c r="BG70" s="118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ht="12" customHeight="1" x14ac:dyDescent="0.15">
      <c r="A71" s="57"/>
      <c r="B71" s="452"/>
      <c r="C71" s="453"/>
      <c r="D71" s="215" t="s">
        <v>139</v>
      </c>
      <c r="E71" s="218"/>
      <c r="F71" s="422"/>
      <c r="G71" s="406"/>
      <c r="H71" s="406"/>
      <c r="I71" s="406"/>
      <c r="J71" s="406"/>
      <c r="K71" s="406"/>
      <c r="L71" s="406"/>
      <c r="M71" s="406"/>
      <c r="N71" s="423"/>
      <c r="O71" s="215" t="s">
        <v>339</v>
      </c>
      <c r="P71" s="217"/>
      <c r="Q71" s="218"/>
      <c r="R71" s="111"/>
      <c r="S71" s="111"/>
      <c r="T71" s="111"/>
      <c r="U71" s="111"/>
      <c r="V71" s="108"/>
      <c r="W71" s="399"/>
      <c r="X71" s="401"/>
      <c r="Y71" s="436"/>
      <c r="Z71" s="399"/>
      <c r="AA71" s="401"/>
      <c r="AB71" s="436"/>
      <c r="AC71" s="401"/>
      <c r="AD71" s="401"/>
      <c r="AE71" s="402"/>
      <c r="AF71" s="57"/>
      <c r="AG71" s="105"/>
      <c r="AH71" s="57"/>
      <c r="AI71" s="57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118"/>
      <c r="BB71" s="118"/>
      <c r="BC71" s="118"/>
      <c r="BD71" s="118"/>
      <c r="BE71" s="118"/>
      <c r="BF71" s="118"/>
      <c r="BG71" s="118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ht="36" customHeight="1" x14ac:dyDescent="0.15">
      <c r="A72" s="57"/>
      <c r="B72" s="206" t="s">
        <v>340</v>
      </c>
      <c r="C72" s="207"/>
      <c r="D72" s="433"/>
      <c r="E72" s="434"/>
      <c r="F72" s="434"/>
      <c r="G72" s="434"/>
      <c r="H72" s="434"/>
      <c r="I72" s="434"/>
      <c r="J72" s="434"/>
      <c r="K72" s="434"/>
      <c r="L72" s="434"/>
      <c r="M72" s="434"/>
      <c r="N72" s="434"/>
      <c r="O72" s="434"/>
      <c r="P72" s="434"/>
      <c r="Q72" s="434"/>
      <c r="R72" s="434"/>
      <c r="S72" s="434"/>
      <c r="T72" s="434"/>
      <c r="U72" s="434"/>
      <c r="V72" s="434"/>
      <c r="W72" s="434"/>
      <c r="X72" s="434"/>
      <c r="Y72" s="434"/>
      <c r="Z72" s="434"/>
      <c r="AA72" s="434"/>
      <c r="AB72" s="434"/>
      <c r="AC72" s="434"/>
      <c r="AD72" s="434"/>
      <c r="AE72" s="435"/>
      <c r="AF72" s="57"/>
      <c r="AG72" s="105"/>
      <c r="AH72" s="57"/>
      <c r="AI72" s="57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118"/>
      <c r="BB72" s="118"/>
      <c r="BC72" s="118"/>
      <c r="BD72" s="118"/>
      <c r="BE72" s="118"/>
      <c r="BF72" s="118"/>
      <c r="BG72" s="118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ht="14.25" customHeight="1" x14ac:dyDescent="0.15">
      <c r="A73" s="57"/>
      <c r="B73" s="449" t="s">
        <v>14</v>
      </c>
      <c r="C73" s="450"/>
      <c r="D73" s="215" t="s">
        <v>138</v>
      </c>
      <c r="E73" s="216"/>
      <c r="F73" s="422"/>
      <c r="G73" s="406"/>
      <c r="H73" s="406"/>
      <c r="I73" s="406"/>
      <c r="J73" s="406"/>
      <c r="K73" s="406"/>
      <c r="L73" s="406"/>
      <c r="M73" s="406"/>
      <c r="N73" s="423"/>
      <c r="O73" s="233" t="s">
        <v>139</v>
      </c>
      <c r="P73" s="235"/>
      <c r="Q73" s="437"/>
      <c r="R73" s="438"/>
      <c r="S73" s="438"/>
      <c r="T73" s="438"/>
      <c r="U73" s="438"/>
      <c r="V73" s="438"/>
      <c r="W73" s="438"/>
      <c r="X73" s="439"/>
      <c r="Y73" s="440" t="s">
        <v>282</v>
      </c>
      <c r="Z73" s="441"/>
      <c r="AA73" s="442"/>
      <c r="AB73" s="108"/>
      <c r="AC73" s="120"/>
      <c r="AD73" s="120"/>
      <c r="AE73" s="121"/>
      <c r="AF73" s="57"/>
      <c r="AG73" s="105"/>
      <c r="AH73" s="57"/>
      <c r="AI73" s="57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118"/>
      <c r="BB73" s="118"/>
      <c r="BC73" s="118"/>
      <c r="BD73" s="118"/>
      <c r="BE73" s="118"/>
      <c r="BF73" s="118"/>
      <c r="BG73" s="118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ht="14.25" customHeight="1" x14ac:dyDescent="0.15">
      <c r="A74" s="57"/>
      <c r="B74" s="354" t="s">
        <v>15</v>
      </c>
      <c r="C74" s="355"/>
      <c r="D74" s="215" t="s">
        <v>358</v>
      </c>
      <c r="E74" s="216"/>
      <c r="F74" s="95"/>
      <c r="G74" s="84"/>
      <c r="H74" s="84"/>
      <c r="I74" s="84"/>
      <c r="J74" s="84"/>
      <c r="K74" s="84"/>
      <c r="L74" s="84"/>
      <c r="M74" s="84"/>
      <c r="N74" s="96"/>
      <c r="O74" s="215" t="s">
        <v>139</v>
      </c>
      <c r="P74" s="218"/>
      <c r="Q74" s="422"/>
      <c r="R74" s="406"/>
      <c r="S74" s="406"/>
      <c r="T74" s="406"/>
      <c r="U74" s="406"/>
      <c r="V74" s="406"/>
      <c r="W74" s="406"/>
      <c r="X74" s="423"/>
      <c r="Y74" s="443"/>
      <c r="Z74" s="444"/>
      <c r="AA74" s="445"/>
      <c r="AB74" s="399"/>
      <c r="AC74" s="401"/>
      <c r="AD74" s="401"/>
      <c r="AE74" s="402"/>
      <c r="AF74" s="57"/>
      <c r="AG74" s="105"/>
      <c r="AH74" s="57"/>
      <c r="AI74" s="57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118"/>
      <c r="BB74" s="118"/>
      <c r="BC74" s="118"/>
      <c r="BD74" s="118"/>
      <c r="BE74" s="118"/>
      <c r="BF74" s="118"/>
      <c r="BG74" s="118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ht="12.75" customHeight="1" x14ac:dyDescent="0.15">
      <c r="A75" s="57"/>
      <c r="B75" s="354" t="s">
        <v>16</v>
      </c>
      <c r="C75" s="355"/>
      <c r="D75" s="215" t="s">
        <v>138</v>
      </c>
      <c r="E75" s="216"/>
      <c r="F75" s="419"/>
      <c r="G75" s="420"/>
      <c r="H75" s="420"/>
      <c r="I75" s="420"/>
      <c r="J75" s="420"/>
      <c r="K75" s="420"/>
      <c r="L75" s="420"/>
      <c r="M75" s="420"/>
      <c r="N75" s="421"/>
      <c r="O75" s="215" t="s">
        <v>139</v>
      </c>
      <c r="P75" s="218"/>
      <c r="Q75" s="422"/>
      <c r="R75" s="406"/>
      <c r="S75" s="406"/>
      <c r="T75" s="406"/>
      <c r="U75" s="406"/>
      <c r="V75" s="406"/>
      <c r="W75" s="406"/>
      <c r="X75" s="423"/>
      <c r="Y75" s="446"/>
      <c r="Z75" s="447"/>
      <c r="AA75" s="448"/>
      <c r="AB75" s="399"/>
      <c r="AC75" s="401"/>
      <c r="AD75" s="401"/>
      <c r="AE75" s="402"/>
      <c r="AF75" s="57"/>
      <c r="AG75" s="105"/>
      <c r="AH75" s="57"/>
      <c r="AI75" s="57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118"/>
      <c r="BB75" s="118"/>
      <c r="BC75" s="118"/>
      <c r="BD75" s="118"/>
      <c r="BE75" s="118"/>
      <c r="BF75" s="118"/>
      <c r="BG75" s="118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</row>
    <row r="76" spans="1:78" ht="12.75" customHeight="1" x14ac:dyDescent="0.15">
      <c r="A76" s="57"/>
      <c r="B76" s="431" t="s">
        <v>177</v>
      </c>
      <c r="C76" s="432"/>
      <c r="D76" s="215" t="s">
        <v>138</v>
      </c>
      <c r="E76" s="313"/>
      <c r="F76" s="422"/>
      <c r="G76" s="406"/>
      <c r="H76" s="406"/>
      <c r="I76" s="406"/>
      <c r="J76" s="406"/>
      <c r="K76" s="406"/>
      <c r="L76" s="406"/>
      <c r="M76" s="406"/>
      <c r="N76" s="423"/>
      <c r="O76" s="217" t="s">
        <v>139</v>
      </c>
      <c r="P76" s="218"/>
      <c r="Q76" s="422"/>
      <c r="R76" s="406"/>
      <c r="S76" s="406"/>
      <c r="T76" s="406"/>
      <c r="U76" s="406"/>
      <c r="V76" s="406"/>
      <c r="W76" s="406"/>
      <c r="X76" s="423"/>
      <c r="Y76" s="271" t="s">
        <v>17</v>
      </c>
      <c r="Z76" s="355"/>
      <c r="AA76" s="272"/>
      <c r="AB76" s="425"/>
      <c r="AC76" s="426"/>
      <c r="AD76" s="426"/>
      <c r="AE76" s="427"/>
      <c r="AF76" s="57"/>
      <c r="AG76" s="105"/>
      <c r="AH76" s="57"/>
      <c r="AI76" s="57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118"/>
      <c r="BB76" s="118"/>
      <c r="BC76" s="118"/>
      <c r="BD76" s="118"/>
      <c r="BE76" s="118"/>
      <c r="BF76" s="118"/>
      <c r="BG76" s="118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</row>
    <row r="77" spans="1:78" ht="12.75" customHeight="1" x14ac:dyDescent="0.15">
      <c r="A77" s="57"/>
      <c r="B77" s="354" t="s">
        <v>128</v>
      </c>
      <c r="C77" s="355"/>
      <c r="D77" s="272"/>
      <c r="E77" s="95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96"/>
      <c r="Q77" s="276" t="s">
        <v>414</v>
      </c>
      <c r="R77" s="277"/>
      <c r="S77" s="424"/>
      <c r="T77" s="412"/>
      <c r="U77" s="413"/>
      <c r="V77" s="276" t="s">
        <v>345</v>
      </c>
      <c r="W77" s="277"/>
      <c r="X77" s="428"/>
      <c r="Y77" s="429"/>
      <c r="Z77" s="430"/>
      <c r="AA77" s="276" t="s">
        <v>415</v>
      </c>
      <c r="AB77" s="277"/>
      <c r="AC77" s="425"/>
      <c r="AD77" s="426"/>
      <c r="AE77" s="427"/>
      <c r="AF77" s="57"/>
      <c r="AG77" s="105"/>
      <c r="AH77" s="57"/>
      <c r="AI77" s="57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118"/>
      <c r="BB77" s="118"/>
      <c r="BC77" s="118"/>
      <c r="BD77" s="118"/>
      <c r="BE77" s="118"/>
      <c r="BF77" s="118"/>
      <c r="BG77" s="118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ht="12.75" customHeight="1" x14ac:dyDescent="0.15">
      <c r="A78" s="57"/>
      <c r="B78" s="354" t="s">
        <v>310</v>
      </c>
      <c r="C78" s="355"/>
      <c r="D78" s="272"/>
      <c r="E78" s="215" t="s">
        <v>171</v>
      </c>
      <c r="F78" s="217"/>
      <c r="G78" s="414"/>
      <c r="H78" s="414"/>
      <c r="I78" s="217" t="s">
        <v>311</v>
      </c>
      <c r="J78" s="217"/>
      <c r="K78" s="406"/>
      <c r="L78" s="406"/>
      <c r="M78" s="262" t="s">
        <v>312</v>
      </c>
      <c r="N78" s="262"/>
      <c r="O78" s="412"/>
      <c r="P78" s="413"/>
      <c r="Q78" s="267" t="s">
        <v>173</v>
      </c>
      <c r="R78" s="268"/>
      <c r="S78" s="122"/>
      <c r="T78" s="123"/>
      <c r="U78" s="123"/>
      <c r="V78" s="125"/>
      <c r="W78" s="125"/>
      <c r="X78" s="124"/>
      <c r="Y78" s="267" t="s">
        <v>170</v>
      </c>
      <c r="Z78" s="268"/>
      <c r="AA78" s="415"/>
      <c r="AB78" s="416"/>
      <c r="AC78" s="417"/>
      <c r="AD78" s="417"/>
      <c r="AE78" s="418"/>
      <c r="AF78" s="57"/>
      <c r="AG78" s="105"/>
      <c r="AH78" s="57"/>
      <c r="AI78" s="57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118"/>
      <c r="BB78" s="118"/>
      <c r="BC78" s="118"/>
      <c r="BD78" s="118"/>
      <c r="BE78" s="118"/>
      <c r="BF78" s="118"/>
      <c r="BG78" s="118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</row>
    <row r="79" spans="1:78" ht="12.75" customHeight="1" x14ac:dyDescent="0.15">
      <c r="A79" s="57"/>
      <c r="B79" s="354" t="s">
        <v>18</v>
      </c>
      <c r="C79" s="355"/>
      <c r="D79" s="272"/>
      <c r="E79" s="350"/>
      <c r="F79" s="351"/>
      <c r="G79" s="80"/>
      <c r="H79" s="81"/>
      <c r="I79" s="82" t="s">
        <v>11</v>
      </c>
      <c r="J79" s="81"/>
      <c r="K79" s="82" t="s">
        <v>12</v>
      </c>
      <c r="L79" s="81"/>
      <c r="M79" s="126" t="s">
        <v>19</v>
      </c>
      <c r="N79" s="271" t="s">
        <v>20</v>
      </c>
      <c r="O79" s="272"/>
      <c r="P79" s="134"/>
      <c r="Q79" s="35"/>
      <c r="R79" s="35"/>
      <c r="S79" s="35"/>
      <c r="T79" s="127"/>
      <c r="U79" s="271" t="s">
        <v>21</v>
      </c>
      <c r="V79" s="272"/>
      <c r="W79" s="87"/>
      <c r="X79" s="88"/>
      <c r="Y79" s="410" t="s">
        <v>275</v>
      </c>
      <c r="Z79" s="411"/>
      <c r="AA79" s="50"/>
      <c r="AB79" s="51"/>
      <c r="AC79" s="51"/>
      <c r="AD79" s="50"/>
      <c r="AE79" s="52"/>
      <c r="AF79" s="57"/>
      <c r="AG79" s="105"/>
      <c r="AH79" s="57"/>
      <c r="AI79" s="57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118"/>
      <c r="BB79" s="118"/>
      <c r="BC79" s="118"/>
      <c r="BD79" s="118"/>
      <c r="BE79" s="118"/>
      <c r="BF79" s="118"/>
      <c r="BG79" s="118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</row>
    <row r="80" spans="1:78" ht="12.75" customHeight="1" x14ac:dyDescent="0.15">
      <c r="A80" s="57"/>
      <c r="B80" s="354" t="s">
        <v>359</v>
      </c>
      <c r="C80" s="355"/>
      <c r="D80" s="272"/>
      <c r="E80" s="408"/>
      <c r="F80" s="409"/>
      <c r="G80" s="409"/>
      <c r="H80" s="128"/>
      <c r="I80" s="408"/>
      <c r="J80" s="409"/>
      <c r="K80" s="409"/>
      <c r="L80" s="128"/>
      <c r="M80" s="408"/>
      <c r="N80" s="409"/>
      <c r="O80" s="409"/>
      <c r="P80" s="129"/>
      <c r="Q80" s="408"/>
      <c r="R80" s="409"/>
      <c r="S80" s="409"/>
      <c r="T80" s="129"/>
      <c r="U80" s="408"/>
      <c r="V80" s="409"/>
      <c r="W80" s="409"/>
      <c r="X80" s="129"/>
      <c r="Y80" s="263" t="s">
        <v>276</v>
      </c>
      <c r="Z80" s="264"/>
      <c r="AA80" s="53"/>
      <c r="AB80" s="53"/>
      <c r="AC80" s="53"/>
      <c r="AD80" s="53"/>
      <c r="AE80" s="54"/>
      <c r="AF80" s="57"/>
      <c r="AG80" s="105"/>
      <c r="AH80" s="57"/>
      <c r="AI80" s="57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118"/>
      <c r="BB80" s="118"/>
      <c r="BC80" s="118"/>
      <c r="BD80" s="118"/>
      <c r="BE80" s="118"/>
      <c r="BF80" s="118"/>
      <c r="BG80" s="118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</row>
    <row r="81" spans="1:78" ht="12.75" customHeight="1" x14ac:dyDescent="0.15">
      <c r="A81" s="57"/>
      <c r="B81" s="354" t="s">
        <v>22</v>
      </c>
      <c r="C81" s="355"/>
      <c r="D81" s="272"/>
      <c r="E81" s="397"/>
      <c r="F81" s="403"/>
      <c r="G81" s="398"/>
      <c r="H81" s="397"/>
      <c r="I81" s="403"/>
      <c r="J81" s="398"/>
      <c r="K81" s="397"/>
      <c r="L81" s="403"/>
      <c r="M81" s="398"/>
      <c r="N81" s="397"/>
      <c r="O81" s="403"/>
      <c r="P81" s="398"/>
      <c r="Q81" s="397"/>
      <c r="R81" s="403"/>
      <c r="S81" s="398"/>
      <c r="T81" s="397"/>
      <c r="U81" s="403"/>
      <c r="V81" s="398"/>
      <c r="W81" s="215" t="s">
        <v>46</v>
      </c>
      <c r="X81" s="218"/>
      <c r="Y81" s="406"/>
      <c r="Z81" s="406"/>
      <c r="AA81" s="406"/>
      <c r="AB81" s="406"/>
      <c r="AC81" s="406"/>
      <c r="AD81" s="406"/>
      <c r="AE81" s="407"/>
      <c r="AF81" s="57"/>
      <c r="AG81" s="105"/>
      <c r="AH81" s="57"/>
      <c r="AI81" s="57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118"/>
      <c r="BB81" s="118"/>
      <c r="BC81" s="118"/>
      <c r="BD81" s="118"/>
      <c r="BE81" s="118"/>
      <c r="BF81" s="118"/>
      <c r="BG81" s="118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</row>
    <row r="82" spans="1:78" ht="12.75" customHeight="1" x14ac:dyDescent="0.15">
      <c r="A82" s="57"/>
      <c r="B82" s="354" t="s">
        <v>174</v>
      </c>
      <c r="C82" s="355"/>
      <c r="D82" s="272"/>
      <c r="E82" s="397"/>
      <c r="F82" s="403"/>
      <c r="G82" s="398"/>
      <c r="H82" s="397"/>
      <c r="I82" s="403"/>
      <c r="J82" s="398"/>
      <c r="K82" s="397"/>
      <c r="L82" s="403"/>
      <c r="M82" s="398"/>
      <c r="N82" s="397"/>
      <c r="O82" s="403"/>
      <c r="P82" s="398"/>
      <c r="Q82" s="397"/>
      <c r="R82" s="403"/>
      <c r="S82" s="405"/>
      <c r="T82" s="252" t="s">
        <v>172</v>
      </c>
      <c r="U82" s="253"/>
      <c r="V82" s="254"/>
      <c r="W82" s="399"/>
      <c r="X82" s="400"/>
      <c r="Y82" s="400"/>
      <c r="Z82" s="401"/>
      <c r="AA82" s="401"/>
      <c r="AB82" s="401"/>
      <c r="AC82" s="401"/>
      <c r="AD82" s="401"/>
      <c r="AE82" s="402"/>
      <c r="AF82" s="57"/>
      <c r="AG82" s="105"/>
      <c r="AH82" s="57"/>
      <c r="AI82" s="57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118"/>
      <c r="BB82" s="118"/>
      <c r="BC82" s="118"/>
      <c r="BD82" s="118"/>
      <c r="BE82" s="118"/>
      <c r="BF82" s="118"/>
      <c r="BG82" s="118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</row>
    <row r="83" spans="1:78" x14ac:dyDescent="0.15">
      <c r="A83" s="57"/>
      <c r="B83" s="354" t="s">
        <v>25</v>
      </c>
      <c r="C83" s="355"/>
      <c r="D83" s="272"/>
      <c r="E83" s="84"/>
      <c r="F83" s="84"/>
      <c r="G83" s="84"/>
      <c r="H83" s="84"/>
      <c r="I83" s="84"/>
      <c r="J83" s="16" t="s">
        <v>293</v>
      </c>
      <c r="K83" s="403"/>
      <c r="L83" s="403"/>
      <c r="M83" s="403"/>
      <c r="N83" s="28" t="s">
        <v>294</v>
      </c>
      <c r="O83" s="271" t="s">
        <v>26</v>
      </c>
      <c r="P83" s="272"/>
      <c r="Q83" s="215" t="s">
        <v>34</v>
      </c>
      <c r="R83" s="217"/>
      <c r="S83" s="16"/>
      <c r="T83" s="28"/>
      <c r="U83" s="217" t="s">
        <v>35</v>
      </c>
      <c r="V83" s="217"/>
      <c r="W83" s="217"/>
      <c r="X83" s="397"/>
      <c r="Y83" s="398"/>
      <c r="Z83" s="217" t="s">
        <v>36</v>
      </c>
      <c r="AA83" s="217"/>
      <c r="AB83" s="217"/>
      <c r="AC83" s="397"/>
      <c r="AD83" s="403"/>
      <c r="AE83" s="404"/>
      <c r="AF83" s="57"/>
      <c r="AG83" s="105"/>
      <c r="AH83" s="57"/>
      <c r="AI83" s="57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118"/>
      <c r="BB83" s="118"/>
      <c r="BC83" s="118"/>
      <c r="BD83" s="118"/>
      <c r="BE83" s="118"/>
      <c r="BF83" s="118"/>
      <c r="BG83" s="118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</row>
    <row r="84" spans="1:78" ht="27" customHeight="1" x14ac:dyDescent="0.15">
      <c r="A84" s="57"/>
      <c r="B84" s="394" t="s">
        <v>313</v>
      </c>
      <c r="C84" s="395"/>
      <c r="D84" s="395"/>
      <c r="E84" s="396"/>
      <c r="F84" s="130"/>
      <c r="G84" s="131"/>
      <c r="H84" s="131"/>
      <c r="I84" s="131"/>
      <c r="J84" s="135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2"/>
      <c r="AF84" s="57"/>
      <c r="AG84" s="105"/>
      <c r="AH84" s="57"/>
      <c r="AI84" s="57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118"/>
      <c r="BB84" s="118"/>
      <c r="BC84" s="118"/>
      <c r="BD84" s="118"/>
      <c r="BE84" s="118"/>
      <c r="BF84" s="118"/>
      <c r="BG84" s="118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</row>
    <row r="85" spans="1:78" x14ac:dyDescent="0.15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118"/>
      <c r="BB85" s="118"/>
      <c r="BC85" s="118"/>
      <c r="BD85" s="118"/>
      <c r="BE85" s="118"/>
      <c r="BF85" s="118"/>
      <c r="BG85" s="118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</row>
    <row r="86" spans="1:78" x14ac:dyDescent="0.15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133"/>
      <c r="BB86" s="133"/>
      <c r="BC86" s="133"/>
      <c r="BD86" s="133"/>
      <c r="BE86" s="133"/>
      <c r="BF86" s="133"/>
      <c r="BG86" s="133"/>
    </row>
    <row r="87" spans="1:78" x14ac:dyDescent="0.15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133"/>
      <c r="BB87" s="133"/>
      <c r="BC87" s="133"/>
      <c r="BD87" s="133"/>
      <c r="BE87" s="133"/>
      <c r="BF87" s="133"/>
      <c r="BG87" s="133"/>
    </row>
    <row r="88" spans="1:78" x14ac:dyDescent="0.1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133"/>
      <c r="BB88" s="133"/>
      <c r="BC88" s="133"/>
      <c r="BD88" s="133"/>
      <c r="BE88" s="133"/>
      <c r="BF88" s="133"/>
      <c r="BG88" s="133"/>
    </row>
    <row r="89" spans="1:78" x14ac:dyDescent="0.1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133"/>
      <c r="BB89" s="133"/>
      <c r="BC89" s="133"/>
      <c r="BD89" s="133"/>
      <c r="BE89" s="133"/>
      <c r="BF89" s="133"/>
      <c r="BG89" s="133"/>
    </row>
    <row r="90" spans="1:78" x14ac:dyDescent="0.1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133"/>
      <c r="BB90" s="133"/>
      <c r="BC90" s="133"/>
      <c r="BD90" s="133"/>
      <c r="BE90" s="133"/>
      <c r="BF90" s="133"/>
      <c r="BG90" s="133"/>
    </row>
    <row r="91" spans="1:78" x14ac:dyDescent="0.1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133"/>
      <c r="BB91" s="133"/>
      <c r="BC91" s="133"/>
      <c r="BD91" s="133"/>
      <c r="BE91" s="133"/>
      <c r="BF91" s="133"/>
      <c r="BG91" s="133"/>
    </row>
    <row r="92" spans="1:78" x14ac:dyDescent="0.1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133"/>
      <c r="BB92" s="133"/>
      <c r="BC92" s="133"/>
      <c r="BD92" s="133"/>
      <c r="BE92" s="133"/>
      <c r="BF92" s="133"/>
      <c r="BG92" s="133"/>
    </row>
    <row r="93" spans="1:78" x14ac:dyDescent="0.1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133"/>
      <c r="BB93" s="133"/>
      <c r="BC93" s="133"/>
      <c r="BD93" s="133"/>
      <c r="BE93" s="133"/>
      <c r="BF93" s="133"/>
      <c r="BG93" s="133"/>
    </row>
    <row r="94" spans="1:78" x14ac:dyDescent="0.1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133"/>
      <c r="BB94" s="133"/>
      <c r="BC94" s="133"/>
      <c r="BD94" s="133"/>
      <c r="BE94" s="133"/>
      <c r="BF94" s="133"/>
      <c r="BG94" s="133"/>
    </row>
    <row r="95" spans="1:78" x14ac:dyDescent="0.1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133"/>
      <c r="BB95" s="133"/>
      <c r="BC95" s="133"/>
      <c r="BD95" s="133"/>
      <c r="BE95" s="133"/>
      <c r="BF95" s="133"/>
      <c r="BG95" s="133"/>
    </row>
    <row r="96" spans="1:78" x14ac:dyDescent="0.1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133"/>
      <c r="BB96" s="133"/>
      <c r="BC96" s="133"/>
      <c r="BD96" s="133"/>
      <c r="BE96" s="133"/>
      <c r="BF96" s="133"/>
      <c r="BG96" s="133"/>
    </row>
    <row r="97" spans="1:59" x14ac:dyDescent="0.1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133"/>
      <c r="BB97" s="133"/>
      <c r="BC97" s="133"/>
      <c r="BD97" s="133"/>
      <c r="BE97" s="133"/>
      <c r="BF97" s="133"/>
      <c r="BG97" s="133"/>
    </row>
    <row r="98" spans="1:59" x14ac:dyDescent="0.1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133"/>
      <c r="BB98" s="133"/>
      <c r="BC98" s="133"/>
      <c r="BD98" s="133"/>
      <c r="BE98" s="133"/>
      <c r="BF98" s="133"/>
      <c r="BG98" s="133"/>
    </row>
    <row r="99" spans="1:59" x14ac:dyDescent="0.1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133"/>
      <c r="BB99" s="133"/>
      <c r="BC99" s="133"/>
      <c r="BD99" s="133"/>
      <c r="BE99" s="133"/>
      <c r="BF99" s="133"/>
      <c r="BG99" s="133"/>
    </row>
    <row r="100" spans="1:59" x14ac:dyDescent="0.1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133"/>
      <c r="BB100" s="133"/>
      <c r="BC100" s="133"/>
      <c r="BD100" s="133"/>
      <c r="BE100" s="133"/>
      <c r="BF100" s="133"/>
      <c r="BG100" s="133"/>
    </row>
    <row r="101" spans="1:59" x14ac:dyDescent="0.15"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133"/>
      <c r="BB101" s="133"/>
      <c r="BC101" s="133"/>
      <c r="BD101" s="133"/>
      <c r="BE101" s="133"/>
      <c r="BF101" s="133"/>
      <c r="BG101" s="133"/>
    </row>
    <row r="102" spans="1:59" x14ac:dyDescent="0.15"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133"/>
      <c r="BB102" s="133"/>
      <c r="BC102" s="133"/>
      <c r="BD102" s="133"/>
      <c r="BE102" s="133"/>
      <c r="BF102" s="133"/>
      <c r="BG102" s="133"/>
    </row>
    <row r="103" spans="1:59" x14ac:dyDescent="0.15"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33"/>
      <c r="BB103" s="133"/>
      <c r="BC103" s="133"/>
      <c r="BD103" s="133"/>
      <c r="BE103" s="133"/>
      <c r="BF103" s="133"/>
      <c r="BG103" s="133"/>
    </row>
    <row r="104" spans="1:59" x14ac:dyDescent="0.15"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133"/>
      <c r="BB104" s="133"/>
      <c r="BC104" s="133"/>
      <c r="BD104" s="133"/>
      <c r="BE104" s="133"/>
      <c r="BF104" s="133"/>
      <c r="BG104" s="133"/>
    </row>
    <row r="105" spans="1:59" x14ac:dyDescent="0.15"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133"/>
      <c r="BB105" s="133"/>
      <c r="BC105" s="133"/>
      <c r="BD105" s="133"/>
      <c r="BE105" s="133"/>
      <c r="BF105" s="133"/>
      <c r="BG105" s="133"/>
    </row>
    <row r="106" spans="1:59" x14ac:dyDescent="0.15"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133"/>
      <c r="BB106" s="133"/>
      <c r="BC106" s="133"/>
      <c r="BD106" s="133"/>
      <c r="BE106" s="133"/>
      <c r="BF106" s="133"/>
      <c r="BG106" s="133"/>
    </row>
    <row r="107" spans="1:59" x14ac:dyDescent="0.15"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133"/>
      <c r="BB107" s="133"/>
      <c r="BC107" s="133"/>
      <c r="BD107" s="133"/>
      <c r="BE107" s="133"/>
      <c r="BF107" s="133"/>
      <c r="BG107" s="133"/>
    </row>
    <row r="108" spans="1:59" x14ac:dyDescent="0.15"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133"/>
      <c r="BB108" s="133"/>
      <c r="BC108" s="133"/>
      <c r="BD108" s="133"/>
      <c r="BE108" s="133"/>
      <c r="BF108" s="133"/>
      <c r="BG108" s="133"/>
    </row>
    <row r="109" spans="1:59" x14ac:dyDescent="0.15"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133"/>
      <c r="BB109" s="133"/>
      <c r="BC109" s="133"/>
      <c r="BD109" s="133"/>
      <c r="BE109" s="133"/>
      <c r="BF109" s="133"/>
      <c r="BG109" s="133"/>
    </row>
    <row r="110" spans="1:59" x14ac:dyDescent="0.15"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133"/>
      <c r="BB110" s="133"/>
      <c r="BC110" s="133"/>
      <c r="BD110" s="133"/>
      <c r="BE110" s="133"/>
      <c r="BF110" s="133"/>
      <c r="BG110" s="133"/>
    </row>
    <row r="111" spans="1:59" x14ac:dyDescent="0.15"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133"/>
      <c r="BB111" s="133"/>
      <c r="BC111" s="133"/>
      <c r="BD111" s="133"/>
      <c r="BE111" s="133"/>
      <c r="BF111" s="133"/>
      <c r="BG111" s="133"/>
    </row>
    <row r="112" spans="1:59" x14ac:dyDescent="0.15"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133"/>
      <c r="BB112" s="133"/>
      <c r="BC112" s="133"/>
      <c r="BD112" s="133"/>
      <c r="BE112" s="133"/>
      <c r="BF112" s="133"/>
      <c r="BG112" s="133"/>
    </row>
    <row r="113" spans="32:59" x14ac:dyDescent="0.15"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133"/>
      <c r="BB113" s="133"/>
      <c r="BC113" s="133"/>
      <c r="BD113" s="133"/>
      <c r="BE113" s="133"/>
      <c r="BF113" s="133"/>
      <c r="BG113" s="133"/>
    </row>
    <row r="114" spans="32:59" x14ac:dyDescent="0.15"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133"/>
      <c r="BB114" s="133"/>
      <c r="BC114" s="133"/>
      <c r="BD114" s="133"/>
      <c r="BE114" s="133"/>
      <c r="BF114" s="133"/>
      <c r="BG114" s="133"/>
    </row>
    <row r="115" spans="32:59" x14ac:dyDescent="0.15"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133"/>
      <c r="BB115" s="133"/>
      <c r="BC115" s="133"/>
      <c r="BD115" s="133"/>
      <c r="BE115" s="133"/>
      <c r="BF115" s="133"/>
      <c r="BG115" s="133"/>
    </row>
    <row r="116" spans="32:59" x14ac:dyDescent="0.15"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133"/>
      <c r="BB116" s="133"/>
      <c r="BC116" s="133"/>
      <c r="BD116" s="133"/>
      <c r="BE116" s="133"/>
      <c r="BF116" s="133"/>
      <c r="BG116" s="133"/>
    </row>
    <row r="117" spans="32:59" x14ac:dyDescent="0.15"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133"/>
      <c r="BB117" s="133"/>
      <c r="BC117" s="133"/>
      <c r="BD117" s="133"/>
      <c r="BE117" s="133"/>
      <c r="BF117" s="133"/>
      <c r="BG117" s="133"/>
    </row>
    <row r="118" spans="32:59" x14ac:dyDescent="0.15"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133"/>
      <c r="BB118" s="133"/>
      <c r="BC118" s="133"/>
      <c r="BD118" s="133"/>
      <c r="BE118" s="133"/>
      <c r="BF118" s="133"/>
      <c r="BG118" s="133"/>
    </row>
    <row r="119" spans="32:59" x14ac:dyDescent="0.15"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133"/>
      <c r="BB119" s="133"/>
      <c r="BC119" s="133"/>
      <c r="BD119" s="133"/>
      <c r="BE119" s="133"/>
      <c r="BF119" s="133"/>
      <c r="BG119" s="133"/>
    </row>
    <row r="120" spans="32:59" x14ac:dyDescent="0.15"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133"/>
      <c r="BB120" s="133"/>
      <c r="BC120" s="133"/>
      <c r="BD120" s="133"/>
      <c r="BE120" s="133"/>
      <c r="BF120" s="133"/>
      <c r="BG120" s="133"/>
    </row>
    <row r="121" spans="32:59" x14ac:dyDescent="0.15"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133"/>
      <c r="BB121" s="133"/>
      <c r="BC121" s="133"/>
      <c r="BD121" s="133"/>
      <c r="BE121" s="133"/>
      <c r="BF121" s="133"/>
      <c r="BG121" s="133"/>
    </row>
    <row r="122" spans="32:59" x14ac:dyDescent="0.15"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133"/>
      <c r="BB122" s="133"/>
      <c r="BC122" s="133"/>
      <c r="BD122" s="133"/>
      <c r="BE122" s="133"/>
      <c r="BF122" s="133"/>
      <c r="BG122" s="133"/>
    </row>
    <row r="123" spans="32:59" x14ac:dyDescent="0.15"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133"/>
      <c r="BB123" s="133"/>
      <c r="BC123" s="133"/>
      <c r="BD123" s="133"/>
      <c r="BE123" s="133"/>
      <c r="BF123" s="133"/>
      <c r="BG123" s="133"/>
    </row>
    <row r="124" spans="32:59" x14ac:dyDescent="0.15"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133"/>
      <c r="BB124" s="133"/>
      <c r="BC124" s="133"/>
      <c r="BD124" s="133"/>
      <c r="BE124" s="133"/>
      <c r="BF124" s="133"/>
      <c r="BG124" s="133"/>
    </row>
    <row r="125" spans="32:59" x14ac:dyDescent="0.15"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133"/>
      <c r="BB125" s="133"/>
      <c r="BC125" s="133"/>
      <c r="BD125" s="133"/>
      <c r="BE125" s="133"/>
      <c r="BF125" s="133"/>
      <c r="BG125" s="133"/>
    </row>
    <row r="126" spans="32:59" x14ac:dyDescent="0.15"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133"/>
      <c r="BB126" s="133"/>
      <c r="BC126" s="133"/>
      <c r="BD126" s="133"/>
      <c r="BE126" s="133"/>
      <c r="BF126" s="133"/>
      <c r="BG126" s="133"/>
    </row>
    <row r="127" spans="32:59" x14ac:dyDescent="0.15"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133"/>
      <c r="BB127" s="133"/>
      <c r="BC127" s="133"/>
      <c r="BD127" s="133"/>
      <c r="BE127" s="133"/>
      <c r="BF127" s="133"/>
      <c r="BG127" s="133"/>
    </row>
    <row r="128" spans="32:59" x14ac:dyDescent="0.15"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133"/>
      <c r="BB128" s="133"/>
      <c r="BC128" s="133"/>
      <c r="BD128" s="133"/>
      <c r="BE128" s="133"/>
      <c r="BF128" s="133"/>
      <c r="BG128" s="133"/>
    </row>
    <row r="129" spans="32:59" x14ac:dyDescent="0.15"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133"/>
      <c r="BB129" s="133"/>
      <c r="BC129" s="133"/>
      <c r="BD129" s="133"/>
      <c r="BE129" s="133"/>
      <c r="BF129" s="133"/>
      <c r="BG129" s="133"/>
    </row>
    <row r="130" spans="32:59" x14ac:dyDescent="0.15"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133"/>
      <c r="BB130" s="133"/>
      <c r="BC130" s="133"/>
      <c r="BD130" s="133"/>
      <c r="BE130" s="133"/>
      <c r="BF130" s="133"/>
      <c r="BG130" s="133"/>
    </row>
    <row r="131" spans="32:59" x14ac:dyDescent="0.15"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133"/>
      <c r="BB131" s="133"/>
      <c r="BC131" s="133"/>
      <c r="BD131" s="133"/>
      <c r="BE131" s="133"/>
      <c r="BF131" s="133"/>
      <c r="BG131" s="133"/>
    </row>
    <row r="132" spans="32:59" x14ac:dyDescent="0.15"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133"/>
      <c r="BB132" s="133"/>
      <c r="BC132" s="133"/>
      <c r="BD132" s="133"/>
      <c r="BE132" s="133"/>
      <c r="BF132" s="133"/>
      <c r="BG132" s="133"/>
    </row>
    <row r="133" spans="32:59" x14ac:dyDescent="0.15"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133"/>
      <c r="BB133" s="133"/>
      <c r="BC133" s="133"/>
      <c r="BD133" s="133"/>
      <c r="BE133" s="133"/>
      <c r="BF133" s="133"/>
      <c r="BG133" s="133"/>
    </row>
    <row r="134" spans="32:59" x14ac:dyDescent="0.15"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133"/>
      <c r="BB134" s="133"/>
      <c r="BC134" s="133"/>
      <c r="BD134" s="133"/>
      <c r="BE134" s="133"/>
      <c r="BF134" s="133"/>
      <c r="BG134" s="133"/>
    </row>
    <row r="135" spans="32:59" x14ac:dyDescent="0.15"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133"/>
      <c r="BB135" s="133"/>
      <c r="BC135" s="133"/>
      <c r="BD135" s="133"/>
      <c r="BE135" s="133"/>
      <c r="BF135" s="133"/>
      <c r="BG135" s="133"/>
    </row>
    <row r="136" spans="32:59" x14ac:dyDescent="0.15"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133"/>
      <c r="BB136" s="133"/>
      <c r="BC136" s="133"/>
      <c r="BD136" s="133"/>
      <c r="BE136" s="133"/>
      <c r="BF136" s="133"/>
      <c r="BG136" s="133"/>
    </row>
    <row r="137" spans="32:59" x14ac:dyDescent="0.15"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133"/>
      <c r="BB137" s="133"/>
      <c r="BC137" s="133"/>
      <c r="BD137" s="133"/>
      <c r="BE137" s="133"/>
      <c r="BF137" s="133"/>
      <c r="BG137" s="133"/>
    </row>
    <row r="138" spans="32:59" x14ac:dyDescent="0.15"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133"/>
      <c r="BB138" s="133"/>
      <c r="BC138" s="133"/>
      <c r="BD138" s="133"/>
      <c r="BE138" s="133"/>
      <c r="BF138" s="133"/>
      <c r="BG138" s="133"/>
    </row>
    <row r="139" spans="32:59" x14ac:dyDescent="0.15"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133"/>
      <c r="BB139" s="133"/>
      <c r="BC139" s="133"/>
      <c r="BD139" s="133"/>
      <c r="BE139" s="133"/>
      <c r="BF139" s="133"/>
      <c r="BG139" s="133"/>
    </row>
    <row r="140" spans="32:59" x14ac:dyDescent="0.15"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133"/>
      <c r="BB140" s="133"/>
      <c r="BC140" s="133"/>
      <c r="BD140" s="133"/>
      <c r="BE140" s="133"/>
      <c r="BF140" s="133"/>
      <c r="BG140" s="133"/>
    </row>
    <row r="141" spans="32:59" x14ac:dyDescent="0.15"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133"/>
      <c r="BB141" s="133"/>
      <c r="BC141" s="133"/>
      <c r="BD141" s="133"/>
      <c r="BE141" s="133"/>
      <c r="BF141" s="133"/>
      <c r="BG141" s="133"/>
    </row>
    <row r="142" spans="32:59" x14ac:dyDescent="0.15"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133"/>
      <c r="BB142" s="133"/>
      <c r="BC142" s="133"/>
      <c r="BD142" s="133"/>
      <c r="BE142" s="133"/>
      <c r="BF142" s="133"/>
      <c r="BG142" s="133"/>
    </row>
    <row r="143" spans="32:59" x14ac:dyDescent="0.15"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133"/>
      <c r="BB143" s="133"/>
      <c r="BC143" s="133"/>
      <c r="BD143" s="133"/>
      <c r="BE143" s="133"/>
      <c r="BF143" s="133"/>
      <c r="BG143" s="133"/>
    </row>
    <row r="144" spans="32:59" x14ac:dyDescent="0.15"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133"/>
      <c r="BB144" s="133"/>
      <c r="BC144" s="133"/>
      <c r="BD144" s="133"/>
      <c r="BE144" s="133"/>
      <c r="BF144" s="133"/>
      <c r="BG144" s="133"/>
    </row>
    <row r="145" spans="32:59" x14ac:dyDescent="0.15"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133"/>
      <c r="BB145" s="133"/>
      <c r="BC145" s="133"/>
      <c r="BD145" s="133"/>
      <c r="BE145" s="133"/>
      <c r="BF145" s="133"/>
      <c r="BG145" s="133"/>
    </row>
    <row r="146" spans="32:59" x14ac:dyDescent="0.15"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133"/>
      <c r="BB146" s="133"/>
      <c r="BC146" s="133"/>
      <c r="BD146" s="133"/>
      <c r="BE146" s="133"/>
      <c r="BF146" s="133"/>
      <c r="BG146" s="133"/>
    </row>
    <row r="147" spans="32:59" x14ac:dyDescent="0.15"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133"/>
      <c r="BB147" s="133"/>
      <c r="BC147" s="133"/>
      <c r="BD147" s="133"/>
      <c r="BE147" s="133"/>
      <c r="BF147" s="133"/>
      <c r="BG147" s="133"/>
    </row>
    <row r="148" spans="32:59" x14ac:dyDescent="0.15"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133"/>
      <c r="BB148" s="133"/>
      <c r="BC148" s="133"/>
      <c r="BD148" s="133"/>
      <c r="BE148" s="133"/>
      <c r="BF148" s="133"/>
      <c r="BG148" s="133"/>
    </row>
    <row r="149" spans="32:59" x14ac:dyDescent="0.15"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133"/>
      <c r="BB149" s="133"/>
      <c r="BC149" s="133"/>
      <c r="BD149" s="133"/>
      <c r="BE149" s="133"/>
      <c r="BF149" s="133"/>
      <c r="BG149" s="133"/>
    </row>
    <row r="150" spans="32:59" x14ac:dyDescent="0.15"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133"/>
      <c r="BB150" s="133"/>
      <c r="BC150" s="133"/>
      <c r="BD150" s="133"/>
      <c r="BE150" s="133"/>
      <c r="BF150" s="133"/>
      <c r="BG150" s="133"/>
    </row>
    <row r="151" spans="32:59" x14ac:dyDescent="0.15"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133"/>
      <c r="BB151" s="133"/>
      <c r="BC151" s="133"/>
      <c r="BD151" s="133"/>
      <c r="BE151" s="133"/>
      <c r="BF151" s="133"/>
      <c r="BG151" s="133"/>
    </row>
    <row r="152" spans="32:59" x14ac:dyDescent="0.15"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133"/>
      <c r="BB152" s="133"/>
      <c r="BC152" s="133"/>
      <c r="BD152" s="133"/>
      <c r="BE152" s="133"/>
      <c r="BF152" s="133"/>
      <c r="BG152" s="133"/>
    </row>
    <row r="153" spans="32:59" x14ac:dyDescent="0.15"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133"/>
      <c r="BB153" s="133"/>
      <c r="BC153" s="133"/>
      <c r="BD153" s="133"/>
      <c r="BE153" s="133"/>
      <c r="BF153" s="133"/>
      <c r="BG153" s="133"/>
    </row>
    <row r="154" spans="32:59" x14ac:dyDescent="0.15"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133"/>
      <c r="BB154" s="133"/>
      <c r="BC154" s="133"/>
      <c r="BD154" s="133"/>
      <c r="BE154" s="133"/>
      <c r="BF154" s="133"/>
      <c r="BG154" s="133"/>
    </row>
    <row r="155" spans="32:59" x14ac:dyDescent="0.15"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133"/>
      <c r="BB155" s="133"/>
      <c r="BC155" s="133"/>
      <c r="BD155" s="133"/>
      <c r="BE155" s="133"/>
      <c r="BF155" s="133"/>
      <c r="BG155" s="133"/>
    </row>
    <row r="156" spans="32:59" x14ac:dyDescent="0.15"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133"/>
      <c r="BB156" s="133"/>
      <c r="BC156" s="133"/>
      <c r="BD156" s="133"/>
      <c r="BE156" s="133"/>
      <c r="BF156" s="133"/>
      <c r="BG156" s="133"/>
    </row>
    <row r="157" spans="32:59" x14ac:dyDescent="0.15"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133"/>
      <c r="BB157" s="133"/>
      <c r="BC157" s="133"/>
      <c r="BD157" s="133"/>
      <c r="BE157" s="133"/>
      <c r="BF157" s="133"/>
      <c r="BG157" s="133"/>
    </row>
    <row r="158" spans="32:59" x14ac:dyDescent="0.15"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133"/>
      <c r="BB158" s="133"/>
      <c r="BC158" s="133"/>
      <c r="BD158" s="133"/>
      <c r="BE158" s="133"/>
      <c r="BF158" s="133"/>
      <c r="BG158" s="133"/>
    </row>
    <row r="159" spans="32:59" x14ac:dyDescent="0.15"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133"/>
      <c r="BB159" s="133"/>
      <c r="BC159" s="133"/>
      <c r="BD159" s="133"/>
      <c r="BE159" s="133"/>
      <c r="BF159" s="133"/>
      <c r="BG159" s="133"/>
    </row>
    <row r="160" spans="32:59" x14ac:dyDescent="0.15"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133"/>
      <c r="BB160" s="133"/>
      <c r="BC160" s="133"/>
      <c r="BD160" s="133"/>
      <c r="BE160" s="133"/>
      <c r="BF160" s="133"/>
      <c r="BG160" s="133"/>
    </row>
    <row r="161" spans="32:59" x14ac:dyDescent="0.15"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133"/>
      <c r="BB161" s="133"/>
      <c r="BC161" s="133"/>
      <c r="BD161" s="133"/>
      <c r="BE161" s="133"/>
      <c r="BF161" s="133"/>
      <c r="BG161" s="133"/>
    </row>
    <row r="162" spans="32:59" x14ac:dyDescent="0.15"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133"/>
      <c r="BB162" s="133"/>
      <c r="BC162" s="133"/>
      <c r="BD162" s="133"/>
      <c r="BE162" s="133"/>
      <c r="BF162" s="133"/>
      <c r="BG162" s="133"/>
    </row>
    <row r="163" spans="32:59" x14ac:dyDescent="0.15"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133"/>
      <c r="BB163" s="133"/>
      <c r="BC163" s="133"/>
      <c r="BD163" s="133"/>
      <c r="BE163" s="133"/>
      <c r="BF163" s="133"/>
      <c r="BG163" s="133"/>
    </row>
    <row r="164" spans="32:59" x14ac:dyDescent="0.15"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133"/>
      <c r="BB164" s="133"/>
      <c r="BC164" s="133"/>
      <c r="BD164" s="133"/>
      <c r="BE164" s="133"/>
      <c r="BF164" s="133"/>
      <c r="BG164" s="133"/>
    </row>
    <row r="165" spans="32:59" x14ac:dyDescent="0.15"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133"/>
      <c r="BB165" s="133"/>
      <c r="BC165" s="133"/>
      <c r="BD165" s="133"/>
      <c r="BE165" s="133"/>
      <c r="BF165" s="133"/>
      <c r="BG165" s="133"/>
    </row>
    <row r="166" spans="32:59" x14ac:dyDescent="0.15"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133"/>
      <c r="BB166" s="133"/>
      <c r="BC166" s="133"/>
      <c r="BD166" s="133"/>
      <c r="BE166" s="133"/>
      <c r="BF166" s="133"/>
      <c r="BG166" s="133"/>
    </row>
    <row r="167" spans="32:59" x14ac:dyDescent="0.15"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133"/>
      <c r="BB167" s="133"/>
      <c r="BC167" s="133"/>
      <c r="BD167" s="133"/>
      <c r="BE167" s="133"/>
      <c r="BF167" s="133"/>
      <c r="BG167" s="133"/>
    </row>
    <row r="168" spans="32:59" x14ac:dyDescent="0.15"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133"/>
      <c r="BB168" s="133"/>
      <c r="BC168" s="133"/>
      <c r="BD168" s="133"/>
      <c r="BE168" s="133"/>
      <c r="BF168" s="133"/>
      <c r="BG168" s="133"/>
    </row>
    <row r="169" spans="32:59" x14ac:dyDescent="0.15"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133"/>
      <c r="BB169" s="133"/>
      <c r="BC169" s="133"/>
      <c r="BD169" s="133"/>
      <c r="BE169" s="133"/>
      <c r="BF169" s="133"/>
      <c r="BG169" s="133"/>
    </row>
    <row r="170" spans="32:59" x14ac:dyDescent="0.15"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133"/>
      <c r="BB170" s="133"/>
      <c r="BC170" s="133"/>
      <c r="BD170" s="133"/>
      <c r="BE170" s="133"/>
      <c r="BF170" s="133"/>
      <c r="BG170" s="133"/>
    </row>
    <row r="171" spans="32:59" x14ac:dyDescent="0.15"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133"/>
      <c r="BB171" s="133"/>
      <c r="BC171" s="133"/>
      <c r="BD171" s="133"/>
      <c r="BE171" s="133"/>
      <c r="BF171" s="133"/>
      <c r="BG171" s="133"/>
    </row>
    <row r="172" spans="32:59" x14ac:dyDescent="0.15"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133"/>
      <c r="BB172" s="133"/>
      <c r="BC172" s="133"/>
      <c r="BD172" s="133"/>
      <c r="BE172" s="133"/>
      <c r="BF172" s="133"/>
      <c r="BG172" s="133"/>
    </row>
    <row r="173" spans="32:59" x14ac:dyDescent="0.15"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133"/>
      <c r="BB173" s="133"/>
      <c r="BC173" s="133"/>
      <c r="BD173" s="133"/>
      <c r="BE173" s="133"/>
      <c r="BF173" s="133"/>
      <c r="BG173" s="133"/>
    </row>
    <row r="174" spans="32:59" x14ac:dyDescent="0.15"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133"/>
      <c r="BB174" s="133"/>
      <c r="BC174" s="133"/>
      <c r="BD174" s="133"/>
      <c r="BE174" s="133"/>
      <c r="BF174" s="133"/>
      <c r="BG174" s="133"/>
    </row>
    <row r="175" spans="32:59" x14ac:dyDescent="0.15"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133"/>
      <c r="BB175" s="133"/>
      <c r="BC175" s="133"/>
      <c r="BD175" s="133"/>
      <c r="BE175" s="133"/>
      <c r="BF175" s="133"/>
      <c r="BG175" s="133"/>
    </row>
    <row r="176" spans="32:59" x14ac:dyDescent="0.15"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133"/>
      <c r="BB176" s="133"/>
      <c r="BC176" s="133"/>
      <c r="BD176" s="133"/>
      <c r="BE176" s="133"/>
      <c r="BF176" s="133"/>
      <c r="BG176" s="133"/>
    </row>
    <row r="177" spans="32:59" x14ac:dyDescent="0.15"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133"/>
      <c r="BB177" s="133"/>
      <c r="BC177" s="133"/>
      <c r="BD177" s="133"/>
      <c r="BE177" s="133"/>
      <c r="BF177" s="133"/>
      <c r="BG177" s="133"/>
    </row>
    <row r="178" spans="32:59" x14ac:dyDescent="0.15"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133"/>
      <c r="BB178" s="133"/>
      <c r="BC178" s="133"/>
      <c r="BD178" s="133"/>
      <c r="BE178" s="133"/>
      <c r="BF178" s="133"/>
      <c r="BG178" s="133"/>
    </row>
    <row r="179" spans="32:59" x14ac:dyDescent="0.15"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133"/>
      <c r="BB179" s="133"/>
      <c r="BC179" s="133"/>
      <c r="BD179" s="133"/>
      <c r="BE179" s="133"/>
      <c r="BF179" s="133"/>
      <c r="BG179" s="133"/>
    </row>
    <row r="180" spans="32:59" x14ac:dyDescent="0.15"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133"/>
      <c r="BB180" s="133"/>
      <c r="BC180" s="133"/>
      <c r="BD180" s="133"/>
      <c r="BE180" s="133"/>
      <c r="BF180" s="133"/>
      <c r="BG180" s="133"/>
    </row>
    <row r="181" spans="32:59" x14ac:dyDescent="0.15"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133"/>
      <c r="BB181" s="133"/>
      <c r="BC181" s="133"/>
      <c r="BD181" s="133"/>
      <c r="BE181" s="133"/>
      <c r="BF181" s="133"/>
      <c r="BG181" s="133"/>
    </row>
    <row r="182" spans="32:59" x14ac:dyDescent="0.15"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133"/>
      <c r="BB182" s="133"/>
      <c r="BC182" s="133"/>
      <c r="BD182" s="133"/>
      <c r="BE182" s="133"/>
      <c r="BF182" s="133"/>
      <c r="BG182" s="133"/>
    </row>
    <row r="183" spans="32:59" x14ac:dyDescent="0.15"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133"/>
      <c r="BB183" s="133"/>
      <c r="BC183" s="133"/>
      <c r="BD183" s="133"/>
      <c r="BE183" s="133"/>
      <c r="BF183" s="133"/>
      <c r="BG183" s="133"/>
    </row>
    <row r="184" spans="32:59" x14ac:dyDescent="0.15"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133"/>
      <c r="BB184" s="133"/>
      <c r="BC184" s="133"/>
      <c r="BD184" s="133"/>
      <c r="BE184" s="133"/>
      <c r="BF184" s="133"/>
      <c r="BG184" s="133"/>
    </row>
    <row r="185" spans="32:59" x14ac:dyDescent="0.15"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133"/>
      <c r="BB185" s="133"/>
      <c r="BC185" s="133"/>
      <c r="BD185" s="133"/>
      <c r="BE185" s="133"/>
      <c r="BF185" s="133"/>
      <c r="BG185" s="133"/>
    </row>
    <row r="186" spans="32:59" x14ac:dyDescent="0.15"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133"/>
      <c r="BB186" s="133"/>
      <c r="BC186" s="133"/>
      <c r="BD186" s="133"/>
      <c r="BE186" s="133"/>
      <c r="BF186" s="133"/>
      <c r="BG186" s="133"/>
    </row>
    <row r="187" spans="32:59" x14ac:dyDescent="0.15"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133"/>
      <c r="BB187" s="133"/>
      <c r="BC187" s="133"/>
      <c r="BD187" s="133"/>
      <c r="BE187" s="133"/>
      <c r="BF187" s="133"/>
      <c r="BG187" s="133"/>
    </row>
    <row r="188" spans="32:59" x14ac:dyDescent="0.15"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133"/>
      <c r="BB188" s="133"/>
      <c r="BC188" s="133"/>
      <c r="BD188" s="133"/>
      <c r="BE188" s="133"/>
      <c r="BF188" s="133"/>
      <c r="BG188" s="133"/>
    </row>
    <row r="189" spans="32:59" x14ac:dyDescent="0.15"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133"/>
      <c r="BB189" s="133"/>
      <c r="BC189" s="133"/>
      <c r="BD189" s="133"/>
      <c r="BE189" s="133"/>
      <c r="BF189" s="133"/>
      <c r="BG189" s="133"/>
    </row>
    <row r="190" spans="32:59" x14ac:dyDescent="0.15"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133"/>
      <c r="BB190" s="133"/>
      <c r="BC190" s="133"/>
      <c r="BD190" s="133"/>
      <c r="BE190" s="133"/>
      <c r="BF190" s="133"/>
      <c r="BG190" s="133"/>
    </row>
    <row r="191" spans="32:59" x14ac:dyDescent="0.15"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133"/>
      <c r="BB191" s="133"/>
      <c r="BC191" s="133"/>
      <c r="BD191" s="133"/>
      <c r="BE191" s="133"/>
      <c r="BF191" s="133"/>
      <c r="BG191" s="133"/>
    </row>
    <row r="192" spans="32:59" x14ac:dyDescent="0.15"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133"/>
      <c r="BB192" s="133"/>
      <c r="BC192" s="133"/>
      <c r="BD192" s="133"/>
      <c r="BE192" s="133"/>
      <c r="BF192" s="133"/>
      <c r="BG192" s="133"/>
    </row>
    <row r="193" spans="32:59" x14ac:dyDescent="0.15"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133"/>
      <c r="BB193" s="133"/>
      <c r="BC193" s="133"/>
      <c r="BD193" s="133"/>
      <c r="BE193" s="133"/>
      <c r="BF193" s="133"/>
      <c r="BG193" s="133"/>
    </row>
    <row r="194" spans="32:59" x14ac:dyDescent="0.15"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133"/>
      <c r="BB194" s="133"/>
      <c r="BC194" s="133"/>
      <c r="BD194" s="133"/>
      <c r="BE194" s="133"/>
      <c r="BF194" s="133"/>
      <c r="BG194" s="133"/>
    </row>
    <row r="195" spans="32:59" x14ac:dyDescent="0.15"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133"/>
      <c r="BB195" s="133"/>
      <c r="BC195" s="133"/>
      <c r="BD195" s="133"/>
      <c r="BE195" s="133"/>
      <c r="BF195" s="133"/>
      <c r="BG195" s="133"/>
    </row>
    <row r="196" spans="32:59" x14ac:dyDescent="0.15"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133"/>
      <c r="BB196" s="133"/>
      <c r="BC196" s="133"/>
      <c r="BD196" s="133"/>
      <c r="BE196" s="133"/>
      <c r="BF196" s="133"/>
      <c r="BG196" s="133"/>
    </row>
    <row r="197" spans="32:59" x14ac:dyDescent="0.15"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133"/>
      <c r="BB197" s="133"/>
      <c r="BC197" s="133"/>
      <c r="BD197" s="133"/>
      <c r="BE197" s="133"/>
      <c r="BF197" s="133"/>
      <c r="BG197" s="133"/>
    </row>
    <row r="198" spans="32:59" x14ac:dyDescent="0.15"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133"/>
      <c r="BB198" s="133"/>
      <c r="BC198" s="133"/>
      <c r="BD198" s="133"/>
      <c r="BE198" s="133"/>
      <c r="BF198" s="133"/>
      <c r="BG198" s="133"/>
    </row>
    <row r="199" spans="32:59" x14ac:dyDescent="0.15"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133"/>
      <c r="BB199" s="133"/>
      <c r="BC199" s="133"/>
      <c r="BD199" s="133"/>
      <c r="BE199" s="133"/>
      <c r="BF199" s="133"/>
      <c r="BG199" s="133"/>
    </row>
    <row r="200" spans="32:59" x14ac:dyDescent="0.15"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133"/>
      <c r="BB200" s="133"/>
      <c r="BC200" s="133"/>
      <c r="BD200" s="133"/>
      <c r="BE200" s="133"/>
      <c r="BF200" s="133"/>
      <c r="BG200" s="133"/>
    </row>
    <row r="201" spans="32:59" x14ac:dyDescent="0.15"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133"/>
      <c r="BB201" s="133"/>
      <c r="BC201" s="133"/>
      <c r="BD201" s="133"/>
      <c r="BE201" s="133"/>
      <c r="BF201" s="133"/>
      <c r="BG201" s="133"/>
    </row>
    <row r="202" spans="32:59" x14ac:dyDescent="0.15"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133"/>
      <c r="BB202" s="133"/>
      <c r="BC202" s="133"/>
      <c r="BD202" s="133"/>
      <c r="BE202" s="133"/>
      <c r="BF202" s="133"/>
      <c r="BG202" s="133"/>
    </row>
    <row r="203" spans="32:59" x14ac:dyDescent="0.15"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133"/>
      <c r="BB203" s="133"/>
      <c r="BC203" s="133"/>
      <c r="BD203" s="133"/>
      <c r="BE203" s="133"/>
      <c r="BF203" s="133"/>
      <c r="BG203" s="133"/>
    </row>
    <row r="204" spans="32:59" x14ac:dyDescent="0.15"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133"/>
      <c r="BB204" s="133"/>
      <c r="BC204" s="133"/>
      <c r="BD204" s="133"/>
      <c r="BE204" s="133"/>
      <c r="BF204" s="133"/>
      <c r="BG204" s="133"/>
    </row>
    <row r="205" spans="32:59" x14ac:dyDescent="0.15"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133"/>
      <c r="BB205" s="133"/>
      <c r="BC205" s="133"/>
      <c r="BD205" s="133"/>
      <c r="BE205" s="133"/>
      <c r="BF205" s="133"/>
      <c r="BG205" s="133"/>
    </row>
    <row r="206" spans="32:59" x14ac:dyDescent="0.15"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133"/>
      <c r="BB206" s="133"/>
      <c r="BC206" s="133"/>
      <c r="BD206" s="133"/>
      <c r="BE206" s="133"/>
      <c r="BF206" s="133"/>
      <c r="BG206" s="133"/>
    </row>
    <row r="207" spans="32:59" x14ac:dyDescent="0.15"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133"/>
      <c r="BB207" s="133"/>
      <c r="BC207" s="133"/>
      <c r="BD207" s="133"/>
      <c r="BE207" s="133"/>
      <c r="BF207" s="133"/>
      <c r="BG207" s="133"/>
    </row>
    <row r="208" spans="32:59" x14ac:dyDescent="0.15"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133"/>
      <c r="BB208" s="133"/>
      <c r="BC208" s="133"/>
      <c r="BD208" s="133"/>
      <c r="BE208" s="133"/>
      <c r="BF208" s="133"/>
      <c r="BG208" s="133"/>
    </row>
    <row r="209" spans="32:59" x14ac:dyDescent="0.15"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133"/>
      <c r="BB209" s="133"/>
      <c r="BC209" s="133"/>
      <c r="BD209" s="133"/>
      <c r="BE209" s="133"/>
      <c r="BF209" s="133"/>
      <c r="BG209" s="133"/>
    </row>
    <row r="210" spans="32:59" x14ac:dyDescent="0.15"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133"/>
      <c r="BB210" s="133"/>
      <c r="BC210" s="133"/>
      <c r="BD210" s="133"/>
      <c r="BE210" s="133"/>
      <c r="BF210" s="133"/>
      <c r="BG210" s="133"/>
    </row>
    <row r="211" spans="32:59" x14ac:dyDescent="0.15"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133"/>
      <c r="BB211" s="133"/>
      <c r="BC211" s="133"/>
      <c r="BD211" s="133"/>
      <c r="BE211" s="133"/>
      <c r="BF211" s="133"/>
      <c r="BG211" s="133"/>
    </row>
    <row r="212" spans="32:59" x14ac:dyDescent="0.15"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133"/>
      <c r="BB212" s="133"/>
      <c r="BC212" s="133"/>
      <c r="BD212" s="133"/>
      <c r="BE212" s="133"/>
      <c r="BF212" s="133"/>
      <c r="BG212" s="133"/>
    </row>
    <row r="213" spans="32:59" x14ac:dyDescent="0.15"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133"/>
      <c r="BB213" s="133"/>
      <c r="BC213" s="133"/>
      <c r="BD213" s="133"/>
      <c r="BE213" s="133"/>
      <c r="BF213" s="133"/>
      <c r="BG213" s="133"/>
    </row>
    <row r="214" spans="32:59" x14ac:dyDescent="0.15"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133"/>
      <c r="BB214" s="133"/>
      <c r="BC214" s="133"/>
      <c r="BD214" s="133"/>
      <c r="BE214" s="133"/>
      <c r="BF214" s="133"/>
      <c r="BG214" s="133"/>
    </row>
    <row r="215" spans="32:59" x14ac:dyDescent="0.15"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133"/>
      <c r="BB215" s="133"/>
      <c r="BC215" s="133"/>
      <c r="BD215" s="133"/>
      <c r="BE215" s="133"/>
      <c r="BF215" s="133"/>
      <c r="BG215" s="133"/>
    </row>
    <row r="216" spans="32:59" x14ac:dyDescent="0.15"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133"/>
      <c r="BB216" s="133"/>
      <c r="BC216" s="133"/>
      <c r="BD216" s="133"/>
      <c r="BE216" s="133"/>
      <c r="BF216" s="133"/>
      <c r="BG216" s="133"/>
    </row>
    <row r="217" spans="32:59" x14ac:dyDescent="0.15"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133"/>
      <c r="BB217" s="133"/>
      <c r="BC217" s="133"/>
      <c r="BD217" s="133"/>
      <c r="BE217" s="133"/>
      <c r="BF217" s="133"/>
      <c r="BG217" s="133"/>
    </row>
    <row r="218" spans="32:59" x14ac:dyDescent="0.15"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133"/>
      <c r="BB218" s="133"/>
      <c r="BC218" s="133"/>
      <c r="BD218" s="133"/>
      <c r="BE218" s="133"/>
      <c r="BF218" s="133"/>
      <c r="BG218" s="133"/>
    </row>
    <row r="219" spans="32:59" x14ac:dyDescent="0.15"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133"/>
      <c r="BB219" s="133"/>
      <c r="BC219" s="133"/>
      <c r="BD219" s="133"/>
      <c r="BE219" s="133"/>
      <c r="BF219" s="133"/>
      <c r="BG219" s="133"/>
    </row>
    <row r="220" spans="32:59" x14ac:dyDescent="0.15"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133"/>
      <c r="BB220" s="133"/>
      <c r="BC220" s="133"/>
      <c r="BD220" s="133"/>
      <c r="BE220" s="133"/>
      <c r="BF220" s="133"/>
      <c r="BG220" s="133"/>
    </row>
    <row r="221" spans="32:59" x14ac:dyDescent="0.15"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133"/>
      <c r="BB221" s="133"/>
      <c r="BC221" s="133"/>
      <c r="BD221" s="133"/>
      <c r="BE221" s="133"/>
      <c r="BF221" s="133"/>
      <c r="BG221" s="133"/>
    </row>
    <row r="222" spans="32:59" x14ac:dyDescent="0.15"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133"/>
      <c r="BB222" s="133"/>
      <c r="BC222" s="133"/>
      <c r="BD222" s="133"/>
      <c r="BE222" s="133"/>
      <c r="BF222" s="133"/>
      <c r="BG222" s="133"/>
    </row>
    <row r="223" spans="32:59" x14ac:dyDescent="0.15"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133"/>
      <c r="BB223" s="133"/>
      <c r="BC223" s="133"/>
      <c r="BD223" s="133"/>
      <c r="BE223" s="133"/>
      <c r="BF223" s="133"/>
      <c r="BG223" s="133"/>
    </row>
    <row r="224" spans="32:59" x14ac:dyDescent="0.15"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133"/>
      <c r="BB224" s="133"/>
      <c r="BC224" s="133"/>
      <c r="BD224" s="133"/>
      <c r="BE224" s="133"/>
      <c r="BF224" s="133"/>
      <c r="BG224" s="133"/>
    </row>
    <row r="225" spans="32:59" x14ac:dyDescent="0.15"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133"/>
      <c r="BB225" s="133"/>
      <c r="BC225" s="133"/>
      <c r="BD225" s="133"/>
      <c r="BE225" s="133"/>
      <c r="BF225" s="133"/>
      <c r="BG225" s="133"/>
    </row>
    <row r="226" spans="32:59" x14ac:dyDescent="0.15"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133"/>
      <c r="BB226" s="133"/>
      <c r="BC226" s="133"/>
      <c r="BD226" s="133"/>
      <c r="BE226" s="133"/>
      <c r="BF226" s="133"/>
      <c r="BG226" s="133"/>
    </row>
    <row r="227" spans="32:59" x14ac:dyDescent="0.15"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133"/>
      <c r="BB227" s="133"/>
      <c r="BC227" s="133"/>
      <c r="BD227" s="133"/>
      <c r="BE227" s="133"/>
      <c r="BF227" s="133"/>
      <c r="BG227" s="133"/>
    </row>
    <row r="228" spans="32:59" x14ac:dyDescent="0.15"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133"/>
      <c r="BB228" s="133"/>
      <c r="BC228" s="133"/>
      <c r="BD228" s="133"/>
      <c r="BE228" s="133"/>
      <c r="BF228" s="133"/>
      <c r="BG228" s="133"/>
    </row>
    <row r="229" spans="32:59" x14ac:dyDescent="0.15"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133"/>
      <c r="BB229" s="133"/>
      <c r="BC229" s="133"/>
      <c r="BD229" s="133"/>
      <c r="BE229" s="133"/>
      <c r="BF229" s="133"/>
      <c r="BG229" s="133"/>
    </row>
    <row r="230" spans="32:59" x14ac:dyDescent="0.15"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133"/>
      <c r="BB230" s="133"/>
      <c r="BC230" s="133"/>
      <c r="BD230" s="133"/>
      <c r="BE230" s="133"/>
      <c r="BF230" s="133"/>
      <c r="BG230" s="133"/>
    </row>
    <row r="231" spans="32:59" x14ac:dyDescent="0.15"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133"/>
      <c r="BB231" s="133"/>
      <c r="BC231" s="133"/>
      <c r="BD231" s="133"/>
      <c r="BE231" s="133"/>
      <c r="BF231" s="133"/>
      <c r="BG231" s="133"/>
    </row>
    <row r="232" spans="32:59" x14ac:dyDescent="0.15"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133"/>
      <c r="BB232" s="133"/>
      <c r="BC232" s="133"/>
      <c r="BD232" s="133"/>
      <c r="BE232" s="133"/>
      <c r="BF232" s="133"/>
      <c r="BG232" s="133"/>
    </row>
    <row r="233" spans="32:59" x14ac:dyDescent="0.15"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133"/>
      <c r="BB233" s="133"/>
      <c r="BC233" s="133"/>
      <c r="BD233" s="133"/>
      <c r="BE233" s="133"/>
      <c r="BF233" s="133"/>
      <c r="BG233" s="133"/>
    </row>
    <row r="234" spans="32:59" x14ac:dyDescent="0.15"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133"/>
      <c r="BB234" s="133"/>
      <c r="BC234" s="133"/>
      <c r="BD234" s="133"/>
      <c r="BE234" s="133"/>
      <c r="BF234" s="133"/>
      <c r="BG234" s="133"/>
    </row>
    <row r="235" spans="32:59" x14ac:dyDescent="0.15"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133"/>
      <c r="BB235" s="133"/>
      <c r="BC235" s="133"/>
      <c r="BD235" s="133"/>
      <c r="BE235" s="133"/>
      <c r="BF235" s="133"/>
      <c r="BG235" s="133"/>
    </row>
    <row r="236" spans="32:59" x14ac:dyDescent="0.15"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133"/>
      <c r="BB236" s="133"/>
      <c r="BC236" s="133"/>
      <c r="BD236" s="133"/>
      <c r="BE236" s="133"/>
      <c r="BF236" s="133"/>
      <c r="BG236" s="133"/>
    </row>
    <row r="237" spans="32:59" x14ac:dyDescent="0.15"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133"/>
      <c r="BB237" s="133"/>
      <c r="BC237" s="133"/>
      <c r="BD237" s="133"/>
      <c r="BE237" s="133"/>
      <c r="BF237" s="133"/>
      <c r="BG237" s="133"/>
    </row>
  </sheetData>
  <sheetProtection password="CC41" sheet="1" objects="1" scenarios="1" selectLockedCells="1" selectUnlockedCells="1"/>
  <mergeCells count="405">
    <mergeCell ref="D2:L2"/>
    <mergeCell ref="T15:U15"/>
    <mergeCell ref="T12:U12"/>
    <mergeCell ref="P2:V3"/>
    <mergeCell ref="J8:L8"/>
    <mergeCell ref="M8:O8"/>
    <mergeCell ref="D5:J6"/>
    <mergeCell ref="P8:Q8"/>
    <mergeCell ref="R8:U8"/>
    <mergeCell ref="S13:U13"/>
    <mergeCell ref="L4:N4"/>
    <mergeCell ref="L6:N6"/>
    <mergeCell ref="E8:F8"/>
    <mergeCell ref="H8:I8"/>
    <mergeCell ref="D9:K9"/>
    <mergeCell ref="E10:J10"/>
    <mergeCell ref="D7:U7"/>
    <mergeCell ref="L9:N9"/>
    <mergeCell ref="O9:U9"/>
    <mergeCell ref="S10:T10"/>
    <mergeCell ref="L10:O10"/>
    <mergeCell ref="Q10:R10"/>
    <mergeCell ref="B62:C62"/>
    <mergeCell ref="F61:N61"/>
    <mergeCell ref="D61:E61"/>
    <mergeCell ref="Q11:R11"/>
    <mergeCell ref="P15:S15"/>
    <mergeCell ref="B63:C63"/>
    <mergeCell ref="B64:C64"/>
    <mergeCell ref="B69:C69"/>
    <mergeCell ref="H63:I63"/>
    <mergeCell ref="B60:C61"/>
    <mergeCell ref="B65:C66"/>
    <mergeCell ref="F46:N46"/>
    <mergeCell ref="B44:C44"/>
    <mergeCell ref="D44:N44"/>
    <mergeCell ref="M53:N53"/>
    <mergeCell ref="M43:N43"/>
    <mergeCell ref="L11:O11"/>
    <mergeCell ref="S11:T11"/>
    <mergeCell ref="Q12:R12"/>
    <mergeCell ref="L12:M12"/>
    <mergeCell ref="T14:U14"/>
    <mergeCell ref="P14:S14"/>
    <mergeCell ref="B28:C28"/>
    <mergeCell ref="E11:J11"/>
    <mergeCell ref="B12:C12"/>
    <mergeCell ref="D12:E12"/>
    <mergeCell ref="D14:O14"/>
    <mergeCell ref="L13:M13"/>
    <mergeCell ref="E22:P22"/>
    <mergeCell ref="N13:O13"/>
    <mergeCell ref="P13:R13"/>
    <mergeCell ref="E24:P24"/>
    <mergeCell ref="J13:K13"/>
    <mergeCell ref="D13:E13"/>
    <mergeCell ref="M16:N16"/>
    <mergeCell ref="N17:O17"/>
    <mergeCell ref="B13:C13"/>
    <mergeCell ref="B14:C14"/>
    <mergeCell ref="B15:C15"/>
    <mergeCell ref="B16:E16"/>
    <mergeCell ref="Q24:R24"/>
    <mergeCell ref="B21:C21"/>
    <mergeCell ref="B23:C23"/>
    <mergeCell ref="B22:C22"/>
    <mergeCell ref="N12:O12"/>
    <mergeCell ref="Q20:R20"/>
    <mergeCell ref="E26:P26"/>
    <mergeCell ref="Q26:R26"/>
    <mergeCell ref="AA30:AE30"/>
    <mergeCell ref="O30:Q30"/>
    <mergeCell ref="F31:N31"/>
    <mergeCell ref="R29:AE29"/>
    <mergeCell ref="M28:N28"/>
    <mergeCell ref="R30:T30"/>
    <mergeCell ref="U30:V30"/>
    <mergeCell ref="O28:Q28"/>
    <mergeCell ref="R28:AE28"/>
    <mergeCell ref="D29:N29"/>
    <mergeCell ref="O31:Q31"/>
    <mergeCell ref="H28:I28"/>
    <mergeCell ref="O29:Q29"/>
    <mergeCell ref="D31:E31"/>
    <mergeCell ref="B29:C29"/>
    <mergeCell ref="B34:C34"/>
    <mergeCell ref="D34:N34"/>
    <mergeCell ref="D35:E35"/>
    <mergeCell ref="B42:C42"/>
    <mergeCell ref="B43:C43"/>
    <mergeCell ref="W5:Z5"/>
    <mergeCell ref="B17:C19"/>
    <mergeCell ref="D17:E18"/>
    <mergeCell ref="G17:H17"/>
    <mergeCell ref="J17:K17"/>
    <mergeCell ref="L17:M17"/>
    <mergeCell ref="S5:T5"/>
    <mergeCell ref="O5:R5"/>
    <mergeCell ref="K4:K5"/>
    <mergeCell ref="L5:N5"/>
    <mergeCell ref="J12:K12"/>
    <mergeCell ref="B4:C4"/>
    <mergeCell ref="O4:P4"/>
    <mergeCell ref="O6:P6"/>
    <mergeCell ref="G12:H12"/>
    <mergeCell ref="B8:C9"/>
    <mergeCell ref="B27:AE27"/>
    <mergeCell ref="W35:Y35"/>
    <mergeCell ref="B10:C11"/>
    <mergeCell ref="B5:C6"/>
    <mergeCell ref="B7:C7"/>
    <mergeCell ref="J16:K16"/>
    <mergeCell ref="G13:H13"/>
    <mergeCell ref="G16:H16"/>
    <mergeCell ref="D15:O15"/>
    <mergeCell ref="T23:AE23"/>
    <mergeCell ref="T21:AE21"/>
    <mergeCell ref="E21:P21"/>
    <mergeCell ref="Q21:R21"/>
    <mergeCell ref="Q22:R22"/>
    <mergeCell ref="T17:U17"/>
    <mergeCell ref="F18:U18"/>
    <mergeCell ref="D19:E19"/>
    <mergeCell ref="N19:O19"/>
    <mergeCell ref="P19:U19"/>
    <mergeCell ref="Q17:R17"/>
    <mergeCell ref="F19:M19"/>
    <mergeCell ref="E23:P23"/>
    <mergeCell ref="Q23:R23"/>
    <mergeCell ref="E20:P20"/>
    <mergeCell ref="B20:C20"/>
    <mergeCell ref="T20:AE20"/>
    <mergeCell ref="T26:AE26"/>
    <mergeCell ref="AC31:AE31"/>
    <mergeCell ref="D37:AE37"/>
    <mergeCell ref="R34:AE34"/>
    <mergeCell ref="O36:Q36"/>
    <mergeCell ref="B39:C39"/>
    <mergeCell ref="D39:N39"/>
    <mergeCell ref="O39:Q39"/>
    <mergeCell ref="T24:AE24"/>
    <mergeCell ref="B24:C24"/>
    <mergeCell ref="Q25:R25"/>
    <mergeCell ref="R33:AE33"/>
    <mergeCell ref="T25:AE25"/>
    <mergeCell ref="B38:C38"/>
    <mergeCell ref="H38:I38"/>
    <mergeCell ref="B25:C25"/>
    <mergeCell ref="B26:C26"/>
    <mergeCell ref="H33:I33"/>
    <mergeCell ref="E25:P25"/>
    <mergeCell ref="B35:C36"/>
    <mergeCell ref="O35:Q35"/>
    <mergeCell ref="X30:Y30"/>
    <mergeCell ref="R39:AE39"/>
    <mergeCell ref="R38:AE38"/>
    <mergeCell ref="O34:Q34"/>
    <mergeCell ref="Z31:AB31"/>
    <mergeCell ref="B30:C31"/>
    <mergeCell ref="D30:E30"/>
    <mergeCell ref="F30:N30"/>
    <mergeCell ref="B37:C37"/>
    <mergeCell ref="F36:N36"/>
    <mergeCell ref="O33:Q33"/>
    <mergeCell ref="B40:C41"/>
    <mergeCell ref="W40:Y40"/>
    <mergeCell ref="AA40:AE40"/>
    <mergeCell ref="R40:T40"/>
    <mergeCell ref="D41:E41"/>
    <mergeCell ref="F41:N41"/>
    <mergeCell ref="O41:Q41"/>
    <mergeCell ref="D40:E40"/>
    <mergeCell ref="F40:N40"/>
    <mergeCell ref="O40:Q40"/>
    <mergeCell ref="AC41:AE41"/>
    <mergeCell ref="W36:Y36"/>
    <mergeCell ref="U40:V40"/>
    <mergeCell ref="B33:C33"/>
    <mergeCell ref="B32:C32"/>
    <mergeCell ref="F35:N35"/>
    <mergeCell ref="U45:V45"/>
    <mergeCell ref="D45:E45"/>
    <mergeCell ref="M38:N38"/>
    <mergeCell ref="R35:T35"/>
    <mergeCell ref="U35:V35"/>
    <mergeCell ref="Z41:AB41"/>
    <mergeCell ref="W41:Y41"/>
    <mergeCell ref="AC46:AE46"/>
    <mergeCell ref="O46:Q46"/>
    <mergeCell ref="W46:Y46"/>
    <mergeCell ref="O44:Q44"/>
    <mergeCell ref="R44:AE44"/>
    <mergeCell ref="AA45:AE45"/>
    <mergeCell ref="O43:Q43"/>
    <mergeCell ref="R43:AE43"/>
    <mergeCell ref="W45:Y45"/>
    <mergeCell ref="O38:Q38"/>
    <mergeCell ref="Z36:AB36"/>
    <mergeCell ref="AC36:AE36"/>
    <mergeCell ref="D42:AE42"/>
    <mergeCell ref="H43:I43"/>
    <mergeCell ref="D36:E36"/>
    <mergeCell ref="AA35:AE35"/>
    <mergeCell ref="B45:C46"/>
    <mergeCell ref="D51:E51"/>
    <mergeCell ref="F51:N51"/>
    <mergeCell ref="B49:C49"/>
    <mergeCell ref="Z46:AB46"/>
    <mergeCell ref="D46:E46"/>
    <mergeCell ref="D50:E50"/>
    <mergeCell ref="F50:N50"/>
    <mergeCell ref="O50:Q50"/>
    <mergeCell ref="U50:V50"/>
    <mergeCell ref="R50:T50"/>
    <mergeCell ref="B47:C47"/>
    <mergeCell ref="D47:AE47"/>
    <mergeCell ref="R48:AE48"/>
    <mergeCell ref="O49:Q49"/>
    <mergeCell ref="R49:AE49"/>
    <mergeCell ref="O48:Q48"/>
    <mergeCell ref="M48:N48"/>
    <mergeCell ref="D49:N49"/>
    <mergeCell ref="B48:C48"/>
    <mergeCell ref="H48:I48"/>
    <mergeCell ref="F45:N45"/>
    <mergeCell ref="O45:Q45"/>
    <mergeCell ref="R45:T45"/>
    <mergeCell ref="O54:Q54"/>
    <mergeCell ref="R54:AE54"/>
    <mergeCell ref="D55:E55"/>
    <mergeCell ref="F55:N55"/>
    <mergeCell ref="B54:C54"/>
    <mergeCell ref="B50:C51"/>
    <mergeCell ref="B55:C56"/>
    <mergeCell ref="D54:N54"/>
    <mergeCell ref="B53:C53"/>
    <mergeCell ref="O53:Q53"/>
    <mergeCell ref="R53:AE53"/>
    <mergeCell ref="AA50:AE50"/>
    <mergeCell ref="O51:Q51"/>
    <mergeCell ref="W51:Y51"/>
    <mergeCell ref="W50:Y50"/>
    <mergeCell ref="H53:I53"/>
    <mergeCell ref="Z51:AB51"/>
    <mergeCell ref="AC51:AE51"/>
    <mergeCell ref="B52:C52"/>
    <mergeCell ref="D52:AE52"/>
    <mergeCell ref="D56:E56"/>
    <mergeCell ref="F56:N56"/>
    <mergeCell ref="AA55:AE55"/>
    <mergeCell ref="O56:Q56"/>
    <mergeCell ref="W56:Y56"/>
    <mergeCell ref="Z56:AB56"/>
    <mergeCell ref="AC56:AE56"/>
    <mergeCell ref="O55:Q55"/>
    <mergeCell ref="R55:T55"/>
    <mergeCell ref="U55:V55"/>
    <mergeCell ref="W55:Y55"/>
    <mergeCell ref="B59:C59"/>
    <mergeCell ref="D59:N59"/>
    <mergeCell ref="O59:Q59"/>
    <mergeCell ref="R59:AE59"/>
    <mergeCell ref="D57:AE57"/>
    <mergeCell ref="H58:I58"/>
    <mergeCell ref="M58:N58"/>
    <mergeCell ref="O58:Q58"/>
    <mergeCell ref="R58:AE58"/>
    <mergeCell ref="B57:C57"/>
    <mergeCell ref="B58:C58"/>
    <mergeCell ref="O61:Q61"/>
    <mergeCell ref="W61:Y61"/>
    <mergeCell ref="Z61:AB61"/>
    <mergeCell ref="AC61:AE61"/>
    <mergeCell ref="D62:AE62"/>
    <mergeCell ref="D64:N64"/>
    <mergeCell ref="O64:Q64"/>
    <mergeCell ref="R64:AE64"/>
    <mergeCell ref="O60:Q60"/>
    <mergeCell ref="R60:T60"/>
    <mergeCell ref="U60:V60"/>
    <mergeCell ref="D60:E60"/>
    <mergeCell ref="F60:N60"/>
    <mergeCell ref="M63:N63"/>
    <mergeCell ref="O63:Q63"/>
    <mergeCell ref="R63:AE63"/>
    <mergeCell ref="W60:Y60"/>
    <mergeCell ref="AA60:AE60"/>
    <mergeCell ref="D66:E66"/>
    <mergeCell ref="F66:N66"/>
    <mergeCell ref="O66:Q66"/>
    <mergeCell ref="W66:Y66"/>
    <mergeCell ref="Z66:AB66"/>
    <mergeCell ref="AC66:AE66"/>
    <mergeCell ref="F65:N65"/>
    <mergeCell ref="O65:Q65"/>
    <mergeCell ref="R65:T65"/>
    <mergeCell ref="U65:V65"/>
    <mergeCell ref="W65:Y65"/>
    <mergeCell ref="AA65:AE65"/>
    <mergeCell ref="D65:E65"/>
    <mergeCell ref="O69:Q69"/>
    <mergeCell ref="B67:C67"/>
    <mergeCell ref="D67:AE67"/>
    <mergeCell ref="B68:C68"/>
    <mergeCell ref="H68:I68"/>
    <mergeCell ref="M68:N68"/>
    <mergeCell ref="O68:Q68"/>
    <mergeCell ref="R68:AE68"/>
    <mergeCell ref="R69:AE69"/>
    <mergeCell ref="D69:N69"/>
    <mergeCell ref="W70:Y70"/>
    <mergeCell ref="AA70:AE70"/>
    <mergeCell ref="D71:E71"/>
    <mergeCell ref="F71:N71"/>
    <mergeCell ref="O71:Q71"/>
    <mergeCell ref="W71:Y71"/>
    <mergeCell ref="B70:C71"/>
    <mergeCell ref="D70:E70"/>
    <mergeCell ref="F70:N70"/>
    <mergeCell ref="O70:Q70"/>
    <mergeCell ref="R70:T70"/>
    <mergeCell ref="U70:V70"/>
    <mergeCell ref="B72:C72"/>
    <mergeCell ref="D72:AE72"/>
    <mergeCell ref="Z71:AB71"/>
    <mergeCell ref="AC71:AE71"/>
    <mergeCell ref="Q73:X73"/>
    <mergeCell ref="Y73:AA75"/>
    <mergeCell ref="B74:C74"/>
    <mergeCell ref="D74:E74"/>
    <mergeCell ref="O74:P74"/>
    <mergeCell ref="Q74:X74"/>
    <mergeCell ref="B73:C73"/>
    <mergeCell ref="D73:E73"/>
    <mergeCell ref="F73:N73"/>
    <mergeCell ref="O73:P73"/>
    <mergeCell ref="AA78:AE78"/>
    <mergeCell ref="AB74:AE74"/>
    <mergeCell ref="B75:C75"/>
    <mergeCell ref="D75:E75"/>
    <mergeCell ref="F75:N75"/>
    <mergeCell ref="O75:P75"/>
    <mergeCell ref="O76:P76"/>
    <mergeCell ref="Q76:X76"/>
    <mergeCell ref="AB75:AE75"/>
    <mergeCell ref="S77:U77"/>
    <mergeCell ref="AB76:AE76"/>
    <mergeCell ref="X77:Z77"/>
    <mergeCell ref="AA77:AB77"/>
    <mergeCell ref="AC77:AE77"/>
    <mergeCell ref="Y76:AA76"/>
    <mergeCell ref="Q75:X75"/>
    <mergeCell ref="F76:N76"/>
    <mergeCell ref="V77:W77"/>
    <mergeCell ref="B76:C76"/>
    <mergeCell ref="B77:D77"/>
    <mergeCell ref="Q77:R77"/>
    <mergeCell ref="D76:E76"/>
    <mergeCell ref="B79:D79"/>
    <mergeCell ref="E79:F79"/>
    <mergeCell ref="N79:O79"/>
    <mergeCell ref="U79:V79"/>
    <mergeCell ref="Y79:Z79"/>
    <mergeCell ref="K78:L78"/>
    <mergeCell ref="M78:N78"/>
    <mergeCell ref="O78:P78"/>
    <mergeCell ref="Y78:Z78"/>
    <mergeCell ref="Q78:R78"/>
    <mergeCell ref="B78:D78"/>
    <mergeCell ref="E78:F78"/>
    <mergeCell ref="G78:H78"/>
    <mergeCell ref="I78:J78"/>
    <mergeCell ref="Q81:S81"/>
    <mergeCell ref="T81:V81"/>
    <mergeCell ref="W81:X81"/>
    <mergeCell ref="Y81:AE81"/>
    <mergeCell ref="Q80:S80"/>
    <mergeCell ref="U80:W80"/>
    <mergeCell ref="Y80:Z80"/>
    <mergeCell ref="B81:D81"/>
    <mergeCell ref="E81:G81"/>
    <mergeCell ref="H81:J81"/>
    <mergeCell ref="K81:M81"/>
    <mergeCell ref="B80:D80"/>
    <mergeCell ref="E80:G80"/>
    <mergeCell ref="I80:K80"/>
    <mergeCell ref="M80:O80"/>
    <mergeCell ref="N81:P81"/>
    <mergeCell ref="B84:E84"/>
    <mergeCell ref="U83:W83"/>
    <mergeCell ref="X83:Y83"/>
    <mergeCell ref="Z83:AB83"/>
    <mergeCell ref="T82:V82"/>
    <mergeCell ref="W82:AE82"/>
    <mergeCell ref="AC83:AE83"/>
    <mergeCell ref="B83:D83"/>
    <mergeCell ref="K83:M83"/>
    <mergeCell ref="O83:P83"/>
    <mergeCell ref="Q83:R83"/>
    <mergeCell ref="B82:D82"/>
    <mergeCell ref="E82:G82"/>
    <mergeCell ref="H82:J82"/>
    <mergeCell ref="K82:M82"/>
    <mergeCell ref="N82:P82"/>
    <mergeCell ref="Q82:S82"/>
  </mergeCells>
  <phoneticPr fontId="3"/>
  <dataValidations count="53">
    <dataValidation imeMode="halfAlpha" allowBlank="1" showInputMessage="1" showErrorMessage="1" sqref="AH6 K79 M79 I79 H8:I8 D14:O15 G17:H17 J17:K17 G12:H13 T17:U17 Q17:R17 N17:O17 O5:R5 N12:O12 Q12:R12 T12:U12 J12:K13 U4 Q4 S4 U6 Q6 S6 S10:S11 E8:F8 D12:E13 W5:Z5" xr:uid="{00000000-0002-0000-0200-000000000000}"/>
    <dataValidation imeMode="hiragana" allowBlank="1" showInputMessage="1" sqref="AC73:AE73 E77:P77 AA77 G78:K78 Y78:Z78 M78 V77 E78 Q77:Q78 F83:I83 T83" xr:uid="{00000000-0002-0000-0200-000001000000}"/>
    <dataValidation imeMode="hiragana" allowBlank="1" showInputMessage="1" showErrorMessage="1" sqref="W82:AE82 K83:M83 V66 V61 U65:U66 U60:U61 V56 V51 V46 V41 U50:U51 R36:T36 L10:O11 O9:U9 D5 F19:M19 F18:U18 V36 Z60 U55:U56 U35:U36 U40:U41 Z35 U45:U46 Z40 Z45 R49 Z50 R54 Z55 R59 Z70 R29:AE29 U30:V31 Z30 R31:T31 E21:P26 R69 R64 R34 R39 R44 R41:T41 R46:T46 R51:T51 R56:T56 R61:T61 R66:T66 R71:T71 V71 U70:U71 Z65 T22:Y26 AA22:AE26 Z23:Z26 F84:I84 K84:AE84" xr:uid="{00000000-0002-0000-0200-000002000000}"/>
    <dataValidation type="list" imeMode="halfAlpha" allowBlank="1" showInputMessage="1" showErrorMessage="1" sqref="J79 E63 K63 E58 E33 K33 E53 E43 K43 R4 K58 E28 K28 E38 K38 S21:S26 D21:D26 K53 R6 E48 K48 E68 K68" xr:uid="{00000000-0002-0000-0200-000003000000}">
      <formula1>$BB$4:$BB$15</formula1>
    </dataValidation>
    <dataValidation type="list" imeMode="halfAlpha" allowBlank="1" showInputMessage="1" showErrorMessage="1" sqref="L79 T4 T6" xr:uid="{00000000-0002-0000-0200-000004000000}">
      <formula1>$BB$4:$BB$34</formula1>
    </dataValidation>
    <dataValidation type="list" imeMode="hiragana" allowBlank="1" showInputMessage="1" sqref="Q10:R11" xr:uid="{00000000-0002-0000-0200-000005000000}">
      <formula1>$BC$4:$BC$7</formula1>
    </dataValidation>
    <dataValidation type="list" imeMode="hiragana" allowBlank="1" showInputMessage="1" promptTitle="派遣経験" prompt="派遣経験はありますか？" sqref="AB76:AE76" xr:uid="{00000000-0002-0000-0200-000006000000}">
      <formula1>"有,無"</formula1>
    </dataValidation>
    <dataValidation type="list" allowBlank="1" showInputMessage="1" showErrorMessage="1" error="ドロップダウンの項目から選択して下さい。" sqref="D29:N29 D64 D59 D34 D39 D44 D49 D54 D69" xr:uid="{00000000-0002-0000-0200-000007000000}">
      <formula1>$BE$5:$BE$31</formula1>
    </dataValidation>
    <dataValidation type="list" imeMode="halfAlpha" allowBlank="1" showInputMessage="1" promptTitle="年" prompt="西暦で入力願います。" sqref="O6:P6" xr:uid="{00000000-0002-0000-0200-000008000000}">
      <formula1>$BA$12:$BA$81</formula1>
    </dataValidation>
    <dataValidation imeMode="halfKatakana" allowBlank="1" showInputMessage="1" showErrorMessage="1" promptTitle="フリガナ" prompt="半角ｶﾀｶﾅで入力願います。" sqref="D7:U7" xr:uid="{00000000-0002-0000-0200-000009000000}"/>
    <dataValidation type="list" allowBlank="1" showInputMessage="1" showErrorMessage="1" errorTitle="エラー" error="ドロップダウンの項目から選択して下さい。" promptTitle="「職種」の「詳細」" prompt="先に「カテゴリ」を選択してから、「詳細」を選択して下さい。" sqref="F31:N31 F66 F61 F56 F51 F46 F41 F71" xr:uid="{00000000-0002-0000-0200-00000A000000}">
      <formula1>$BM$5:$BM$24</formula1>
    </dataValidation>
    <dataValidation type="list" allowBlank="1" showInputMessage="1" showErrorMessage="1" promptTitle="「職種」の「詳細」" prompt="先に「カテゴリ」を選択してから「詳細」を選択して下さい。" sqref="Q73:X73" xr:uid="{00000000-0002-0000-0200-00000B000000}">
      <formula1>$BV$5:$BV$24</formula1>
    </dataValidation>
    <dataValidation type="list" allowBlank="1" showInputMessage="1" showErrorMessage="1" sqref="Q74:X74" xr:uid="{00000000-0002-0000-0200-00000C000000}">
      <formula1>$BW$5:$BW$24</formula1>
    </dataValidation>
    <dataValidation type="list" allowBlank="1" showInputMessage="1" showErrorMessage="1" sqref="Q75:X75" xr:uid="{00000000-0002-0000-0200-00000D000000}">
      <formula1>$BX$5:$BX$24</formula1>
    </dataValidation>
    <dataValidation type="list" allowBlank="1" showInputMessage="1" showErrorMessage="1" promptTitle="「職種」の「詳細」" prompt="先に「カテゴリ」を選択してから「詳細」を選択して下さい。" sqref="Q76:X76" xr:uid="{00000000-0002-0000-0200-00000E000000}">
      <formula1>$BY$5:$BY$24</formula1>
    </dataValidation>
    <dataValidation type="list" imeMode="hiragana" allowBlank="1" showInputMessage="1" showErrorMessage="1" promptTitle="都道府県" prompt="選択願います。" sqref="M8:O8" xr:uid="{00000000-0002-0000-0200-00000F000000}">
      <formula1>$BF$36:$BF$84</formula1>
    </dataValidation>
    <dataValidation imeMode="hiragana" allowBlank="1" showInputMessage="1" showErrorMessage="1" promptTitle="市町村" prompt="市町村名のみ記入願います。" sqref="R8:U8" xr:uid="{00000000-0002-0000-0200-000010000000}"/>
    <dataValidation imeMode="hiragana" allowBlank="1" showInputMessage="1" showErrorMessage="1" promptTitle="住所詳細" prompt="市町村名以下から記入願います。" sqref="D9:K9" xr:uid="{00000000-0002-0000-0200-000011000000}"/>
    <dataValidation imeMode="halfAlpha" allowBlank="1" showInputMessage="1" sqref="H79" xr:uid="{00000000-0002-0000-0200-000012000000}"/>
    <dataValidation type="list" allowBlank="1" showInputMessage="1" promptTitle="アプリケーション" prompt="操作可能なアプリケーションを選択して下さい。" sqref="E81:G81" xr:uid="{00000000-0002-0000-0200-000013000000}">
      <formula1>$BC$63:$BC$70</formula1>
    </dataValidation>
    <dataValidation imeMode="hiragana" allowBlank="1" showInputMessage="1" promptTitle="その他" prompt="選択項目にない場合は入力願います。" sqref="Y81:AE81" xr:uid="{00000000-0002-0000-0200-000014000000}"/>
    <dataValidation type="list" imeMode="hiragana" allowBlank="1" showInputMessage="1" showErrorMessage="1" sqref="T15:U15" xr:uid="{00000000-0002-0000-0200-000015000000}">
      <formula1>"希望,不要"</formula1>
    </dataValidation>
    <dataValidation imeMode="hiragana" allowBlank="1" showInputMessage="1" showErrorMessage="1" promptTitle="最寄駅" prompt="公共交通機関名を記入願います。" sqref="E10:J11" xr:uid="{00000000-0002-0000-0200-000016000000}"/>
    <dataValidation imeMode="hiragana" allowBlank="1" showInputMessage="1" showErrorMessage="1" promptTitle="免許・資格" prompt="記入枠が不足の場合は、左側の学歴欄の下側に記入願います。" sqref="T21:AE21" xr:uid="{00000000-0002-0000-0200-000017000000}"/>
    <dataValidation allowBlank="1" showInputMessage="1" sqref="T82 W31:Y31" xr:uid="{00000000-0002-0000-0200-000018000000}"/>
    <dataValidation type="list" imeMode="hiragana" allowBlank="1" showInputMessage="1" sqref="R60:T60 R65:T65 R55:T55 R50:T50 R45:T45 R40:T40 R70:T70 R35:T35" xr:uid="{00000000-0002-0000-0200-000019000000}">
      <formula1>$BC$11:$BC$17</formula1>
    </dataValidation>
    <dataValidation type="list" imeMode="hiragana" allowBlank="1" showInputMessage="1" showErrorMessage="1" sqref="K6" xr:uid="{00000000-0002-0000-0200-00001A000000}">
      <formula1>"男,女"</formula1>
    </dataValidation>
    <dataValidation type="list" allowBlank="1" showInputMessage="1" showErrorMessage="1" error="ドロップダウンの項目から選択して下さい。" sqref="F70 F65 F30:N30 F60 F55 F50 F45 F40 F35 F73:N73 F75:N75" xr:uid="{00000000-0002-0000-0200-00001B000000}">
      <formula1>$BF$4:$BK$4</formula1>
    </dataValidation>
    <dataValidation type="list" imeMode="hiragana" allowBlank="1" showInputMessage="1" promptTitle="続柄" prompt="貴殿からみた関係を入力願います。" sqref="P19:U19" xr:uid="{00000000-0002-0000-0200-00001C000000}">
      <formula1>"父,母,祖父,祖母"</formula1>
    </dataValidation>
    <dataValidation type="list" allowBlank="1" showInputMessage="1" showErrorMessage="1" sqref="J16:K16 M16:N16" xr:uid="{00000000-0002-0000-0200-00001D000000}">
      <formula1>"自宅,携帯,メール,特に無し"</formula1>
    </dataValidation>
    <dataValidation type="list" imeMode="halfAlpha" allowBlank="1" showInputMessage="1" promptTitle="年" prompt="西暦で入力願います。" sqref="B28:C28 Q21:R21" xr:uid="{00000000-0002-0000-0200-00001E000000}">
      <formula1>$BA$8:$BA$81</formula1>
    </dataValidation>
    <dataValidation imeMode="hiragana" allowBlank="1" showInputMessage="1" showErrorMessage="1" promptTitle="即日可能" prompt="即日勤務が可能であれば選択願います。" sqref="E79:F79" xr:uid="{00000000-0002-0000-0200-00001F000000}"/>
    <dataValidation type="list" imeMode="halfAlpha" allowBlank="1" showInputMessage="1" promptTitle="年" prompt="西暦で入力願います。現在就業中の方で終了未確定の場合は「就業中」と入力願います。" sqref="H28:I28" xr:uid="{00000000-0002-0000-0200-000020000000}">
      <formula1>$BA$8:$BA$81</formula1>
    </dataValidation>
    <dataValidation type="list" allowBlank="1" showInputMessage="1" sqref="K81:V81" xr:uid="{00000000-0002-0000-0200-000021000000}">
      <formula1>$BC$63:$BC$70</formula1>
    </dataValidation>
    <dataValidation type="list" imeMode="halfAlpha" allowBlank="1" showInputMessage="1" promptTitle="年" prompt="西暦で入力願います。" sqref="O4:P4" xr:uid="{00000000-0002-0000-0200-000022000000}">
      <formula1>$BA$9:$BA$81</formula1>
    </dataValidation>
    <dataValidation type="list" imeMode="halfAlpha" allowBlank="1" showInputMessage="1" sqref="B22:C26 H63:I63 B63 Q22:R26 H33:I33 H58:I58 B58 B33 H38:I38 B38 H43:I43 B43 H48:I48 B48 H53:I53 B53 H68:I68 B68" xr:uid="{00000000-0002-0000-0200-000023000000}">
      <formula1>$BA$8:$BA$81</formula1>
    </dataValidation>
    <dataValidation type="list" imeMode="hiragana" allowBlank="1" showInputMessage="1" sqref="AB74:AE75" xr:uid="{00000000-0002-0000-0200-000024000000}">
      <formula1>$BC$20:$BC$31</formula1>
    </dataValidation>
    <dataValidation type="list" imeMode="hiragana" allowBlank="1" showInputMessage="1" promptTitle="転勤対応" prompt="就業場所が変わることには対応可能でしょうか？" sqref="X77:Z77" xr:uid="{00000000-0002-0000-0200-000025000000}">
      <formula1>$BG$40:$BG$42</formula1>
    </dataValidation>
    <dataValidation type="list" imeMode="hiragana" allowBlank="1" showInputMessage="1" promptTitle="交通手段" prompt="希望の手段があれば選択してください。" sqref="AA78:AE78" xr:uid="{00000000-0002-0000-0200-000026000000}">
      <formula1>$BC$33:$BC$35</formula1>
    </dataValidation>
    <dataValidation type="list" allowBlank="1" showInputMessage="1" promptTitle="ＣＡＤ" prompt="操作可能なＣＡＤ等ツールがあれば選択して下さい。" sqref="E82:G82" xr:uid="{00000000-0002-0000-0200-000027000000}">
      <formula1>$BD$63:$BD$74</formula1>
    </dataValidation>
    <dataValidation type="list" allowBlank="1" showInputMessage="1" sqref="H82:S82" xr:uid="{00000000-0002-0000-0200-000028000000}">
      <formula1>$BD$63:$BD$74</formula1>
    </dataValidation>
    <dataValidation type="list" allowBlank="1" showInputMessage="1" promptTitle="スキルチェック" prompt="スキルチェックの結果を入力しますので、入力の必要はありません。" sqref="E80:G80" xr:uid="{00000000-0002-0000-0200-000029000000}">
      <formula1>"Word,Excel,PowerPoint,Access,CAD"</formula1>
    </dataValidation>
    <dataValidation type="list" allowBlank="1" showInputMessage="1" sqref="I80:K80 Q80:S80 M80:O80 U80:W80" xr:uid="{00000000-0002-0000-0200-00002A000000}">
      <formula1>"Word,Excel,PowerPoint,Access,CAD"</formula1>
    </dataValidation>
    <dataValidation type="list" allowBlank="1" showInputMessage="1" promptTitle="使用ツール" prompt="その他CAD等ツールがあれば選択・記入してください。" sqref="W71:Y71 W36:Y36 W41:Y41 W46:Y46 W51:Y51 W56:Y56 W61:Y61 W66:Y66" xr:uid="{00000000-0002-0000-0200-00002B000000}">
      <formula1>$BC$65:$BC$71</formula1>
    </dataValidation>
    <dataValidation type="list" imeMode="hiragana" allowBlank="1" showInputMessage="1" promptTitle="海外出張" prompt="海外出張に対しては対応可能でしょうか？" sqref="AC77:AE77" xr:uid="{00000000-0002-0000-0200-00002C000000}">
      <formula1>$BG$36:$BG$38</formula1>
    </dataValidation>
    <dataValidation type="list" allowBlank="1" showInputMessage="1" showErrorMessage="1" promptTitle="国内出張の確認" prompt="国内出張は対応可能でしょうか？" sqref="S77:U77" xr:uid="{00000000-0002-0000-0200-00002D000000}">
      <formula1>$BG$36:$BG$38</formula1>
    </dataValidation>
    <dataValidation type="list" imeMode="hiragana" allowBlank="1" sqref="W70:Y70 W60:Y60 W55:Y55 W50:Y50 W45:Y45 W40:Y40 W35:Y35 W65:Y65" xr:uid="{00000000-0002-0000-0200-00002E000000}">
      <formula1>"時給,月収,年収"</formula1>
    </dataValidation>
    <dataValidation type="list" allowBlank="1" showInputMessage="1" showErrorMessage="1" error="ドロップダウンの項目から選択して下さい。" promptTitle="希望しない職種" prompt="特にこの仕事はしたくない職種がある場合は選択してください。" sqref="F76:N76" xr:uid="{00000000-0002-0000-0200-00002F000000}">
      <formula1>$BF$4:$BK$4</formula1>
    </dataValidation>
    <dataValidation type="list" imeMode="hiragana" allowBlank="1" showInputMessage="1" showErrorMessage="1" promptTitle="英語" prompt="英語読解が可能かお聞かせ下さい。" sqref="X83:Y83" xr:uid="{00000000-0002-0000-0200-000030000000}">
      <formula1>"上級,中級,初級,不可"</formula1>
    </dataValidation>
    <dataValidation imeMode="hiragana" allowBlank="1" showInputMessage="1" showErrorMessage="1" promptTitle="語学" prompt="英語以外に読み書き可能な語学があれば入力願います。_x000a_" sqref="AC83:AE83" xr:uid="{00000000-0002-0000-0200-000031000000}"/>
    <dataValidation imeMode="hiragana" allowBlank="1" sqref="W30" xr:uid="{00000000-0002-0000-0200-000032000000}"/>
    <dataValidation allowBlank="1" showInputMessage="1" showErrorMessage="1" error="ドロップダウンの項目から選択して下さい。" sqref="F74:H74 J74:N74" xr:uid="{00000000-0002-0000-0200-000033000000}"/>
    <dataValidation imeMode="halfKatakana" allowBlank="1" showInputMessage="1" showErrorMessage="1" sqref="D4:J4" xr:uid="{00000000-0002-0000-0200-000034000000}"/>
  </dataValidations>
  <printOptions horizontalCentered="1"/>
  <pageMargins left="0.47244094488188981" right="0.15748031496062992" top="0.27559055118110237" bottom="0.31496062992125984" header="0.11811023622047245" footer="0.19685039370078741"/>
  <pageSetup paperSize="9" scale="69" orientation="portrait" cellComments="asDisplayed" horizontalDpi="4294967294" verticalDpi="300" r:id="rId1"/>
  <headerFooter alignWithMargins="0">
    <oddFooter>&amp;L&amp;7 2011.08.01　Ver5.0&amp;R&amp;7株式会社メイテックキャスト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2" r:id="rId4" name="Check Box 2">
              <controlPr defaultSize="0" autoFill="0" autoLine="0" autoPict="0">
                <anchor moveWithCells="1">
                  <from>
                    <xdr:col>14</xdr:col>
                    <xdr:colOff>28575</xdr:colOff>
                    <xdr:row>1</xdr:row>
                    <xdr:rowOff>0</xdr:rowOff>
                  </from>
                  <to>
                    <xdr:col>15</xdr:col>
                    <xdr:colOff>104775</xdr:colOff>
                    <xdr:row>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5" name="Check Box 48">
              <controlPr defaultSize="0" autoFill="0" autoLine="0" autoPict="0">
                <anchor moveWithCells="1">
                  <from>
                    <xdr:col>21</xdr:col>
                    <xdr:colOff>219075</xdr:colOff>
                    <xdr:row>1</xdr:row>
                    <xdr:rowOff>152400</xdr:rowOff>
                  </from>
                  <to>
                    <xdr:col>27</xdr:col>
                    <xdr:colOff>190500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6" name="Check Box 49">
              <controlPr defaultSize="0" autoFill="0" autoLine="0" autoPict="0">
                <anchor moveWithCells="1">
                  <from>
                    <xdr:col>14</xdr:col>
                    <xdr:colOff>28575</xdr:colOff>
                    <xdr:row>1</xdr:row>
                    <xdr:rowOff>0</xdr:rowOff>
                  </from>
                  <to>
                    <xdr:col>15</xdr:col>
                    <xdr:colOff>104775</xdr:colOff>
                    <xdr:row>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7" name="Check Box 51">
              <controlPr defaultSize="0" autoFill="0" autoLine="0" autoPict="0">
                <anchor moveWithCells="1">
                  <from>
                    <xdr:col>14</xdr:col>
                    <xdr:colOff>28575</xdr:colOff>
                    <xdr:row>1</xdr:row>
                    <xdr:rowOff>0</xdr:rowOff>
                  </from>
                  <to>
                    <xdr:col>15</xdr:col>
                    <xdr:colOff>104775</xdr:colOff>
                    <xdr:row>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8" name="Check Box 52">
              <controlPr locked="0" defaultSize="0" autoFill="0" autoLine="0" autoPict="0">
                <anchor moveWithCells="1" sizeWithCells="1">
                  <from>
                    <xdr:col>29</xdr:col>
                    <xdr:colOff>114300</xdr:colOff>
                    <xdr:row>78</xdr:row>
                    <xdr:rowOff>152400</xdr:rowOff>
                  </from>
                  <to>
                    <xdr:col>31</xdr:col>
                    <xdr:colOff>38100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9" name="Check Box 53">
              <controlPr locked="0" defaultSize="0" autoFill="0" autoLine="0" autoPict="0">
                <anchor moveWithCells="1" sizeWithCells="1">
                  <from>
                    <xdr:col>25</xdr:col>
                    <xdr:colOff>190500</xdr:colOff>
                    <xdr:row>77</xdr:row>
                    <xdr:rowOff>142875</xdr:rowOff>
                  </from>
                  <to>
                    <xdr:col>27</xdr:col>
                    <xdr:colOff>114300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10" name="Check Box 54">
              <controlPr locked="0" defaultSize="0" autoFill="0" autoLine="0" autoPict="0">
                <anchor moveWithCells="1" sizeWithCells="1">
                  <from>
                    <xdr:col>25</xdr:col>
                    <xdr:colOff>190500</xdr:colOff>
                    <xdr:row>78</xdr:row>
                    <xdr:rowOff>152400</xdr:rowOff>
                  </from>
                  <to>
                    <xdr:col>27</xdr:col>
                    <xdr:colOff>114300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11" name="Check Box 55">
              <controlPr locked="0" defaultSize="0" autoFill="0" autoLine="0" autoPict="0">
                <anchor moveWithCells="1" sizeWithCells="1">
                  <from>
                    <xdr:col>27</xdr:col>
                    <xdr:colOff>19050</xdr:colOff>
                    <xdr:row>78</xdr:row>
                    <xdr:rowOff>152400</xdr:rowOff>
                  </from>
                  <to>
                    <xdr:col>28</xdr:col>
                    <xdr:colOff>171450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12" name="Check Box 56">
              <controlPr locked="0" defaultSize="0" autoFill="0" autoLine="0" autoPict="0">
                <anchor moveWithCells="1" sizeWithCells="1">
                  <from>
                    <xdr:col>28</xdr:col>
                    <xdr:colOff>66675</xdr:colOff>
                    <xdr:row>78</xdr:row>
                    <xdr:rowOff>152400</xdr:rowOff>
                  </from>
                  <to>
                    <xdr:col>29</xdr:col>
                    <xdr:colOff>219075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13" name="Check Box 57">
              <controlPr locked="0" defaultSize="0" autoFill="0" autoLine="0" autoPict="0">
                <anchor moveWithCells="1" sizeWithCells="1">
                  <from>
                    <xdr:col>27</xdr:col>
                    <xdr:colOff>19050</xdr:colOff>
                    <xdr:row>77</xdr:row>
                    <xdr:rowOff>142875</xdr:rowOff>
                  </from>
                  <to>
                    <xdr:col>28</xdr:col>
                    <xdr:colOff>171450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14" name="Check Box 58">
              <controlPr locked="0" defaultSize="0" autoFill="0" autoLine="0" autoPict="0">
                <anchor moveWithCells="1" sizeWithCells="1">
                  <from>
                    <xdr:col>28</xdr:col>
                    <xdr:colOff>66675</xdr:colOff>
                    <xdr:row>77</xdr:row>
                    <xdr:rowOff>142875</xdr:rowOff>
                  </from>
                  <to>
                    <xdr:col>29</xdr:col>
                    <xdr:colOff>219075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15" name="Check Box 59">
              <controlPr locked="0" defaultSize="0" autoFill="0" autoLine="0" autoPict="0">
                <anchor moveWithCells="1" sizeWithCells="1">
                  <from>
                    <xdr:col>29</xdr:col>
                    <xdr:colOff>114300</xdr:colOff>
                    <xdr:row>77</xdr:row>
                    <xdr:rowOff>142875</xdr:rowOff>
                  </from>
                  <to>
                    <xdr:col>31</xdr:col>
                    <xdr:colOff>38100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16" name="Check Box 60">
              <controlPr defaultSize="0" autoFill="0" autoLine="0" autoPict="0">
                <anchor moveWithCells="1" sizeWithCells="1">
                  <from>
                    <xdr:col>3</xdr:col>
                    <xdr:colOff>200025</xdr:colOff>
                    <xdr:row>77</xdr:row>
                    <xdr:rowOff>142875</xdr:rowOff>
                  </from>
                  <to>
                    <xdr:col>6</xdr:col>
                    <xdr:colOff>19050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17" name="Check Box 62">
              <controlPr defaultSize="0" autoFill="0" autoLine="0" autoPict="0">
                <anchor moveWithCells="1">
                  <from>
                    <xdr:col>16</xdr:col>
                    <xdr:colOff>209550</xdr:colOff>
                    <xdr:row>29</xdr:row>
                    <xdr:rowOff>133350</xdr:rowOff>
                  </from>
                  <to>
                    <xdr:col>20</xdr:col>
                    <xdr:colOff>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18" name="Check Box 63">
              <controlPr defaultSize="0" autoFill="0" autoLine="0" autoPict="0">
                <anchor moveWithCells="1">
                  <from>
                    <xdr:col>19</xdr:col>
                    <xdr:colOff>0</xdr:colOff>
                    <xdr:row>29</xdr:row>
                    <xdr:rowOff>133350</xdr:rowOff>
                  </from>
                  <to>
                    <xdr:col>21</xdr:col>
                    <xdr:colOff>85725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19" name="Check Box 64">
              <controlPr defaultSize="0" autoFill="0" autoLine="0" autoPict="0">
                <anchor moveWithCells="1">
                  <from>
                    <xdr:col>16</xdr:col>
                    <xdr:colOff>209550</xdr:colOff>
                    <xdr:row>34</xdr:row>
                    <xdr:rowOff>133350</xdr:rowOff>
                  </from>
                  <to>
                    <xdr:col>20</xdr:col>
                    <xdr:colOff>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20" name="Check Box 65">
              <controlPr defaultSize="0" autoFill="0" autoLine="0" autoPict="0">
                <anchor moveWithCells="1">
                  <from>
                    <xdr:col>19</xdr:col>
                    <xdr:colOff>0</xdr:colOff>
                    <xdr:row>34</xdr:row>
                    <xdr:rowOff>133350</xdr:rowOff>
                  </from>
                  <to>
                    <xdr:col>21</xdr:col>
                    <xdr:colOff>104775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21" name="Check Box 66">
              <controlPr defaultSize="0" autoFill="0" autoLine="0" autoPict="0">
                <anchor moveWithCells="1">
                  <from>
                    <xdr:col>16</xdr:col>
                    <xdr:colOff>209550</xdr:colOff>
                    <xdr:row>39</xdr:row>
                    <xdr:rowOff>133350</xdr:rowOff>
                  </from>
                  <to>
                    <xdr:col>20</xdr:col>
                    <xdr:colOff>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22" name="Check Box 67">
              <controlPr defaultSize="0" autoFill="0" autoLine="0" autoPict="0">
                <anchor moveWithCells="1">
                  <from>
                    <xdr:col>19</xdr:col>
                    <xdr:colOff>0</xdr:colOff>
                    <xdr:row>39</xdr:row>
                    <xdr:rowOff>133350</xdr:rowOff>
                  </from>
                  <to>
                    <xdr:col>21</xdr:col>
                    <xdr:colOff>104775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23" name="Check Box 68">
              <controlPr defaultSize="0" autoFill="0" autoLine="0" autoPict="0">
                <anchor moveWithCells="1">
                  <from>
                    <xdr:col>16</xdr:col>
                    <xdr:colOff>209550</xdr:colOff>
                    <xdr:row>44</xdr:row>
                    <xdr:rowOff>133350</xdr:rowOff>
                  </from>
                  <to>
                    <xdr:col>20</xdr:col>
                    <xdr:colOff>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24" name="Check Box 69">
              <controlPr defaultSize="0" autoFill="0" autoLine="0" autoPict="0">
                <anchor moveWithCells="1">
                  <from>
                    <xdr:col>19</xdr:col>
                    <xdr:colOff>0</xdr:colOff>
                    <xdr:row>44</xdr:row>
                    <xdr:rowOff>133350</xdr:rowOff>
                  </from>
                  <to>
                    <xdr:col>21</xdr:col>
                    <xdr:colOff>104775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25" name="Check Box 70">
              <controlPr defaultSize="0" autoFill="0" autoLine="0" autoPict="0">
                <anchor moveWithCells="1">
                  <from>
                    <xdr:col>16</xdr:col>
                    <xdr:colOff>209550</xdr:colOff>
                    <xdr:row>49</xdr:row>
                    <xdr:rowOff>133350</xdr:rowOff>
                  </from>
                  <to>
                    <xdr:col>20</xdr:col>
                    <xdr:colOff>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26" name="Check Box 71">
              <controlPr defaultSize="0" autoFill="0" autoLine="0" autoPict="0">
                <anchor moveWithCells="1">
                  <from>
                    <xdr:col>19</xdr:col>
                    <xdr:colOff>0</xdr:colOff>
                    <xdr:row>49</xdr:row>
                    <xdr:rowOff>133350</xdr:rowOff>
                  </from>
                  <to>
                    <xdr:col>21</xdr:col>
                    <xdr:colOff>104775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27" name="Check Box 72">
              <controlPr defaultSize="0" autoFill="0" autoLine="0" autoPict="0">
                <anchor moveWithCells="1">
                  <from>
                    <xdr:col>16</xdr:col>
                    <xdr:colOff>209550</xdr:colOff>
                    <xdr:row>54</xdr:row>
                    <xdr:rowOff>133350</xdr:rowOff>
                  </from>
                  <to>
                    <xdr:col>20</xdr:col>
                    <xdr:colOff>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28" name="Check Box 73">
              <controlPr defaultSize="0" autoFill="0" autoLine="0" autoPict="0">
                <anchor moveWithCells="1">
                  <from>
                    <xdr:col>19</xdr:col>
                    <xdr:colOff>0</xdr:colOff>
                    <xdr:row>54</xdr:row>
                    <xdr:rowOff>133350</xdr:rowOff>
                  </from>
                  <to>
                    <xdr:col>21</xdr:col>
                    <xdr:colOff>104775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29" name="Check Box 74">
              <controlPr defaultSize="0" autoFill="0" autoLine="0" autoPict="0">
                <anchor moveWithCells="1">
                  <from>
                    <xdr:col>16</xdr:col>
                    <xdr:colOff>209550</xdr:colOff>
                    <xdr:row>59</xdr:row>
                    <xdr:rowOff>133350</xdr:rowOff>
                  </from>
                  <to>
                    <xdr:col>20</xdr:col>
                    <xdr:colOff>0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30" name="Check Box 75">
              <controlPr defaultSize="0" autoFill="0" autoLine="0" autoPict="0">
                <anchor moveWithCells="1">
                  <from>
                    <xdr:col>19</xdr:col>
                    <xdr:colOff>0</xdr:colOff>
                    <xdr:row>59</xdr:row>
                    <xdr:rowOff>133350</xdr:rowOff>
                  </from>
                  <to>
                    <xdr:col>21</xdr:col>
                    <xdr:colOff>104775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31" name="Check Box 76">
              <controlPr defaultSize="0" autoFill="0" autoLine="0" autoPict="0">
                <anchor moveWithCells="1">
                  <from>
                    <xdr:col>16</xdr:col>
                    <xdr:colOff>209550</xdr:colOff>
                    <xdr:row>64</xdr:row>
                    <xdr:rowOff>133350</xdr:rowOff>
                  </from>
                  <to>
                    <xdr:col>20</xdr:col>
                    <xdr:colOff>0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32" name="Check Box 77">
              <controlPr defaultSize="0" autoFill="0" autoLine="0" autoPict="0">
                <anchor moveWithCells="1">
                  <from>
                    <xdr:col>19</xdr:col>
                    <xdr:colOff>0</xdr:colOff>
                    <xdr:row>64</xdr:row>
                    <xdr:rowOff>133350</xdr:rowOff>
                  </from>
                  <to>
                    <xdr:col>21</xdr:col>
                    <xdr:colOff>104775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33" name="Check Box 78">
              <controlPr defaultSize="0" autoFill="0" autoLine="0" autoPict="0">
                <anchor moveWithCells="1">
                  <from>
                    <xdr:col>16</xdr:col>
                    <xdr:colOff>209550</xdr:colOff>
                    <xdr:row>69</xdr:row>
                    <xdr:rowOff>133350</xdr:rowOff>
                  </from>
                  <to>
                    <xdr:col>20</xdr:col>
                    <xdr:colOff>0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34" name="Check Box 79">
              <controlPr defaultSize="0" autoFill="0" autoLine="0" autoPict="0">
                <anchor moveWithCells="1">
                  <from>
                    <xdr:col>19</xdr:col>
                    <xdr:colOff>0</xdr:colOff>
                    <xdr:row>69</xdr:row>
                    <xdr:rowOff>133350</xdr:rowOff>
                  </from>
                  <to>
                    <xdr:col>21</xdr:col>
                    <xdr:colOff>104775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35" name="Check Box 80">
              <controlPr defaultSize="0" autoFill="0" autoLine="0" autoPict="0">
                <anchor moveWithCells="1">
                  <from>
                    <xdr:col>16</xdr:col>
                    <xdr:colOff>209550</xdr:colOff>
                    <xdr:row>39</xdr:row>
                    <xdr:rowOff>133350</xdr:rowOff>
                  </from>
                  <to>
                    <xdr:col>20</xdr:col>
                    <xdr:colOff>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36" name="Check Box 81">
              <controlPr defaultSize="0" autoFill="0" autoLine="0" autoPict="0">
                <anchor moveWithCells="1">
                  <from>
                    <xdr:col>19</xdr:col>
                    <xdr:colOff>0</xdr:colOff>
                    <xdr:row>39</xdr:row>
                    <xdr:rowOff>133350</xdr:rowOff>
                  </from>
                  <to>
                    <xdr:col>21</xdr:col>
                    <xdr:colOff>104775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37" name="Check Box 82">
              <controlPr defaultSize="0" autoFill="0" autoLine="0" autoPict="0">
                <anchor moveWithCells="1">
                  <from>
                    <xdr:col>16</xdr:col>
                    <xdr:colOff>209550</xdr:colOff>
                    <xdr:row>39</xdr:row>
                    <xdr:rowOff>133350</xdr:rowOff>
                  </from>
                  <to>
                    <xdr:col>20</xdr:col>
                    <xdr:colOff>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38" name="Check Box 83">
              <controlPr defaultSize="0" autoFill="0" autoLine="0" autoPict="0">
                <anchor moveWithCells="1">
                  <from>
                    <xdr:col>19</xdr:col>
                    <xdr:colOff>0</xdr:colOff>
                    <xdr:row>39</xdr:row>
                    <xdr:rowOff>133350</xdr:rowOff>
                  </from>
                  <to>
                    <xdr:col>21</xdr:col>
                    <xdr:colOff>104775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39" name="Check Box 84">
              <controlPr defaultSize="0" autoFill="0" autoLine="0" autoPict="0">
                <anchor moveWithCells="1">
                  <from>
                    <xdr:col>16</xdr:col>
                    <xdr:colOff>209550</xdr:colOff>
                    <xdr:row>44</xdr:row>
                    <xdr:rowOff>133350</xdr:rowOff>
                  </from>
                  <to>
                    <xdr:col>20</xdr:col>
                    <xdr:colOff>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40" name="Check Box 85">
              <controlPr defaultSize="0" autoFill="0" autoLine="0" autoPict="0">
                <anchor moveWithCells="1">
                  <from>
                    <xdr:col>19</xdr:col>
                    <xdr:colOff>0</xdr:colOff>
                    <xdr:row>44</xdr:row>
                    <xdr:rowOff>133350</xdr:rowOff>
                  </from>
                  <to>
                    <xdr:col>21</xdr:col>
                    <xdr:colOff>104775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41" name="Check Box 86">
              <controlPr defaultSize="0" autoFill="0" autoLine="0" autoPict="0">
                <anchor moveWithCells="1">
                  <from>
                    <xdr:col>16</xdr:col>
                    <xdr:colOff>209550</xdr:colOff>
                    <xdr:row>49</xdr:row>
                    <xdr:rowOff>133350</xdr:rowOff>
                  </from>
                  <to>
                    <xdr:col>20</xdr:col>
                    <xdr:colOff>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42" name="Check Box 87">
              <controlPr defaultSize="0" autoFill="0" autoLine="0" autoPict="0">
                <anchor moveWithCells="1">
                  <from>
                    <xdr:col>19</xdr:col>
                    <xdr:colOff>0</xdr:colOff>
                    <xdr:row>49</xdr:row>
                    <xdr:rowOff>133350</xdr:rowOff>
                  </from>
                  <to>
                    <xdr:col>21</xdr:col>
                    <xdr:colOff>104775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43" name="Check Box 88">
              <controlPr defaultSize="0" autoFill="0" autoLine="0" autoPict="0">
                <anchor moveWithCells="1">
                  <from>
                    <xdr:col>16</xdr:col>
                    <xdr:colOff>209550</xdr:colOff>
                    <xdr:row>54</xdr:row>
                    <xdr:rowOff>133350</xdr:rowOff>
                  </from>
                  <to>
                    <xdr:col>20</xdr:col>
                    <xdr:colOff>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44" name="Check Box 89">
              <controlPr defaultSize="0" autoFill="0" autoLine="0" autoPict="0">
                <anchor moveWithCells="1">
                  <from>
                    <xdr:col>19</xdr:col>
                    <xdr:colOff>0</xdr:colOff>
                    <xdr:row>54</xdr:row>
                    <xdr:rowOff>133350</xdr:rowOff>
                  </from>
                  <to>
                    <xdr:col>21</xdr:col>
                    <xdr:colOff>104775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45" name="Check Box 90">
              <controlPr defaultSize="0" autoFill="0" autoLine="0" autoPict="0">
                <anchor moveWithCells="1">
                  <from>
                    <xdr:col>16</xdr:col>
                    <xdr:colOff>209550</xdr:colOff>
                    <xdr:row>59</xdr:row>
                    <xdr:rowOff>133350</xdr:rowOff>
                  </from>
                  <to>
                    <xdr:col>20</xdr:col>
                    <xdr:colOff>0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46" name="Check Box 91">
              <controlPr defaultSize="0" autoFill="0" autoLine="0" autoPict="0">
                <anchor moveWithCells="1">
                  <from>
                    <xdr:col>19</xdr:col>
                    <xdr:colOff>0</xdr:colOff>
                    <xdr:row>59</xdr:row>
                    <xdr:rowOff>133350</xdr:rowOff>
                  </from>
                  <to>
                    <xdr:col>21</xdr:col>
                    <xdr:colOff>104775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47" name="Check Box 92">
              <controlPr defaultSize="0" autoFill="0" autoLine="0" autoPict="0">
                <anchor moveWithCells="1">
                  <from>
                    <xdr:col>16</xdr:col>
                    <xdr:colOff>209550</xdr:colOff>
                    <xdr:row>64</xdr:row>
                    <xdr:rowOff>133350</xdr:rowOff>
                  </from>
                  <to>
                    <xdr:col>20</xdr:col>
                    <xdr:colOff>0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48" name="Check Box 93">
              <controlPr defaultSize="0" autoFill="0" autoLine="0" autoPict="0">
                <anchor moveWithCells="1">
                  <from>
                    <xdr:col>19</xdr:col>
                    <xdr:colOff>0</xdr:colOff>
                    <xdr:row>64</xdr:row>
                    <xdr:rowOff>133350</xdr:rowOff>
                  </from>
                  <to>
                    <xdr:col>21</xdr:col>
                    <xdr:colOff>104775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49" name="Check Box 94">
              <controlPr defaultSize="0" autoFill="0" autoLine="0" autoPict="0">
                <anchor moveWithCells="1">
                  <from>
                    <xdr:col>16</xdr:col>
                    <xdr:colOff>209550</xdr:colOff>
                    <xdr:row>69</xdr:row>
                    <xdr:rowOff>133350</xdr:rowOff>
                  </from>
                  <to>
                    <xdr:col>20</xdr:col>
                    <xdr:colOff>0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50" name="Check Box 95">
              <controlPr defaultSize="0" autoFill="0" autoLine="0" autoPict="0">
                <anchor moveWithCells="1">
                  <from>
                    <xdr:col>19</xdr:col>
                    <xdr:colOff>0</xdr:colOff>
                    <xdr:row>69</xdr:row>
                    <xdr:rowOff>133350</xdr:rowOff>
                  </from>
                  <to>
                    <xdr:col>21</xdr:col>
                    <xdr:colOff>104775</xdr:colOff>
                    <xdr:row>71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4</vt:i4>
      </vt:variant>
    </vt:vector>
  </HeadingPairs>
  <TitlesOfParts>
    <vt:vector size="7" baseType="lpstr">
      <vt:lpstr>個人情報取扱</vt:lpstr>
      <vt:lpstr>ｴﾝﾄﾘｰｼｰﾄ</vt:lpstr>
      <vt:lpstr>入力ﾏﾆｭｱﾙ</vt:lpstr>
      <vt:lpstr>ｴﾝﾄﾘｰｼｰﾄ!Print_Area</vt:lpstr>
      <vt:lpstr>個人情報取扱!Print_Area</vt:lpstr>
      <vt:lpstr>入力ﾏﾆｭｱﾙ!Print_Area</vt:lpstr>
      <vt:lpstr>業種A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masato</dc:creator>
  <cp:lastModifiedBy>Takeda Shoko</cp:lastModifiedBy>
  <cp:lastPrinted>2023-10-12T09:48:02Z</cp:lastPrinted>
  <dcterms:created xsi:type="dcterms:W3CDTF">2007-04-28T05:07:05Z</dcterms:created>
  <dcterms:modified xsi:type="dcterms:W3CDTF">2023-10-13T01:28:19Z</dcterms:modified>
</cp:coreProperties>
</file>